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PETRA\PLAN\FINANCIJSKI PLAN 2023.-2025\"/>
    </mc:Choice>
  </mc:AlternateContent>
  <xr:revisionPtr revIDLastSave="0" documentId="13_ncr:1_{A029CDAE-4CBF-4C76-9ABC-8F57A546D3F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AŽETAK KN" sheetId="1" r:id="rId1"/>
    <sheet name="SAŽETAK EUR" sheetId="8" r:id="rId2"/>
    <sheet name=" Račun prihoda i rashoda" sheetId="3" r:id="rId3"/>
    <sheet name="Rashodi prema funkcijskoj kl" sheetId="5" r:id="rId4"/>
    <sheet name="Račun financiranja" sheetId="6" r:id="rId5"/>
    <sheet name="POSEBNI DIO" sheetId="7" r:id="rId6"/>
  </sheets>
  <definedNames>
    <definedName name="_xlnm.Print_Area" localSheetId="2">' Račun prihoda i rashoda'!$A$1:$I$86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5" l="1"/>
  <c r="F16" i="5" s="1"/>
  <c r="F10" i="5" s="1"/>
  <c r="B16" i="5"/>
  <c r="C16" i="5"/>
  <c r="C19" i="5"/>
  <c r="B19" i="5"/>
  <c r="E16" i="5"/>
  <c r="D16" i="5"/>
  <c r="G72" i="7"/>
  <c r="G71" i="7" s="1"/>
  <c r="G70" i="7" s="1"/>
  <c r="I82" i="3"/>
  <c r="I66" i="3"/>
  <c r="I79" i="3"/>
  <c r="I74" i="3"/>
  <c r="I70" i="3"/>
  <c r="I63" i="3"/>
  <c r="I59" i="3"/>
  <c r="I57" i="3"/>
  <c r="I52" i="3"/>
  <c r="I48" i="3" s="1"/>
  <c r="I80" i="3"/>
  <c r="H84" i="3"/>
  <c r="H80" i="3" s="1"/>
  <c r="I84" i="3"/>
  <c r="H66" i="3"/>
  <c r="H70" i="3"/>
  <c r="H79" i="3"/>
  <c r="H63" i="3"/>
  <c r="H59" i="3"/>
  <c r="H57" i="3"/>
  <c r="H52" i="3"/>
  <c r="H48" i="3" s="1"/>
  <c r="G34" i="7"/>
  <c r="G84" i="3"/>
  <c r="G80" i="3" s="1"/>
  <c r="G70" i="3"/>
  <c r="G66" i="3" s="1"/>
  <c r="G65" i="3"/>
  <c r="G63" i="3"/>
  <c r="G59" i="3"/>
  <c r="G57" i="3"/>
  <c r="G52" i="3"/>
  <c r="G35" i="7"/>
  <c r="G53" i="7"/>
  <c r="G52" i="7" s="1"/>
  <c r="G51" i="7" s="1"/>
  <c r="G50" i="7" s="1"/>
  <c r="G24" i="7"/>
  <c r="G23" i="7" s="1"/>
  <c r="G9" i="7"/>
  <c r="F85" i="3"/>
  <c r="E85" i="3"/>
  <c r="F84" i="3"/>
  <c r="F79" i="3"/>
  <c r="F77" i="3"/>
  <c r="F74" i="3"/>
  <c r="F65" i="3"/>
  <c r="F63" i="3"/>
  <c r="F59" i="3"/>
  <c r="F57" i="3"/>
  <c r="F48" i="3" s="1"/>
  <c r="F52" i="3"/>
  <c r="F70" i="3"/>
  <c r="F66" i="3" s="1"/>
  <c r="F82" i="3"/>
  <c r="F80" i="3" s="1"/>
  <c r="F72" i="7"/>
  <c r="F75" i="7"/>
  <c r="G41" i="3"/>
  <c r="G37" i="3" s="1"/>
  <c r="G43" i="3"/>
  <c r="E52" i="3"/>
  <c r="E74" i="3"/>
  <c r="E59" i="3"/>
  <c r="E63" i="3"/>
  <c r="E65" i="3"/>
  <c r="E77" i="3"/>
  <c r="E79" i="3"/>
  <c r="E82" i="3"/>
  <c r="E80" i="3" s="1"/>
  <c r="E83" i="3"/>
  <c r="E70" i="3"/>
  <c r="E57" i="3"/>
  <c r="F41" i="3"/>
  <c r="F43" i="3"/>
  <c r="E41" i="3"/>
  <c r="E43" i="3"/>
  <c r="E18" i="3"/>
  <c r="F18" i="3"/>
  <c r="G18" i="3"/>
  <c r="H18" i="3"/>
  <c r="I18" i="3"/>
  <c r="E24" i="3"/>
  <c r="I28" i="3"/>
  <c r="H28" i="3"/>
  <c r="I23" i="3"/>
  <c r="H23" i="3"/>
  <c r="G28" i="3"/>
  <c r="E15" i="3"/>
  <c r="F30" i="3"/>
  <c r="F24" i="3"/>
  <c r="F34" i="3"/>
  <c r="F36" i="3"/>
  <c r="F10" i="6"/>
  <c r="F8" i="6"/>
  <c r="F15" i="3"/>
  <c r="F20" i="3"/>
  <c r="F26" i="3"/>
  <c r="F28" i="3"/>
  <c r="E28" i="3"/>
  <c r="E31" i="3"/>
  <c r="E26" i="3"/>
  <c r="E12" i="3"/>
  <c r="E33" i="3"/>
  <c r="E12" i="6"/>
  <c r="E11" i="6" s="1"/>
  <c r="F12" i="6"/>
  <c r="F11" i="6" s="1"/>
  <c r="B17" i="5"/>
  <c r="B10" i="5" s="1"/>
  <c r="C10" i="5"/>
  <c r="E67" i="7"/>
  <c r="E66" i="7" s="1"/>
  <c r="E65" i="7" s="1"/>
  <c r="E64" i="7" s="1"/>
  <c r="E72" i="7"/>
  <c r="E75" i="7"/>
  <c r="I75" i="7"/>
  <c r="G75" i="7"/>
  <c r="E62" i="7"/>
  <c r="E60" i="7"/>
  <c r="E53" i="7"/>
  <c r="E52" i="7" s="1"/>
  <c r="E51" i="7" s="1"/>
  <c r="E50" i="7" s="1"/>
  <c r="E48" i="7"/>
  <c r="E47" i="7" s="1"/>
  <c r="E46" i="7" s="1"/>
  <c r="E45" i="7" s="1"/>
  <c r="E9" i="7"/>
  <c r="E14" i="7"/>
  <c r="E21" i="7"/>
  <c r="E20" i="7" s="1"/>
  <c r="E24" i="7"/>
  <c r="E28" i="7"/>
  <c r="E32" i="7"/>
  <c r="E31" i="7" s="1"/>
  <c r="E35" i="7"/>
  <c r="E34" i="7" s="1"/>
  <c r="F38" i="7"/>
  <c r="F37" i="7" s="1"/>
  <c r="I72" i="7"/>
  <c r="I71" i="7" s="1"/>
  <c r="I70" i="7" s="1"/>
  <c r="H72" i="7"/>
  <c r="H71" i="7" s="1"/>
  <c r="H70" i="7" s="1"/>
  <c r="F67" i="7"/>
  <c r="F66" i="7" s="1"/>
  <c r="F65" i="7" s="1"/>
  <c r="F64" i="7" s="1"/>
  <c r="F62" i="7"/>
  <c r="F59" i="7" s="1"/>
  <c r="F58" i="7" s="1"/>
  <c r="F57" i="7" s="1"/>
  <c r="F53" i="7"/>
  <c r="F52" i="7" s="1"/>
  <c r="F51" i="7" s="1"/>
  <c r="F50" i="7" s="1"/>
  <c r="F48" i="7"/>
  <c r="F47" i="7" s="1"/>
  <c r="F46" i="7" s="1"/>
  <c r="F45" i="7" s="1"/>
  <c r="F42" i="7"/>
  <c r="F41" i="7" s="1"/>
  <c r="F40" i="7" s="1"/>
  <c r="F35" i="7"/>
  <c r="F34" i="7" s="1"/>
  <c r="F32" i="7"/>
  <c r="F31" i="7" s="1"/>
  <c r="F24" i="7"/>
  <c r="F28" i="7"/>
  <c r="F21" i="7"/>
  <c r="F20" i="7" s="1"/>
  <c r="F9" i="7"/>
  <c r="F14" i="7"/>
  <c r="F18" i="7"/>
  <c r="I9" i="7"/>
  <c r="I21" i="7"/>
  <c r="I20" i="7" s="1"/>
  <c r="I24" i="7"/>
  <c r="I23" i="7" s="1"/>
  <c r="I32" i="7"/>
  <c r="I31" i="7" s="1"/>
  <c r="I67" i="7"/>
  <c r="I66" i="7" s="1"/>
  <c r="H67" i="7"/>
  <c r="H66" i="7" s="1"/>
  <c r="I62" i="7"/>
  <c r="I59" i="7" s="1"/>
  <c r="H62" i="7"/>
  <c r="H59" i="7" s="1"/>
  <c r="I53" i="7"/>
  <c r="I52" i="7" s="1"/>
  <c r="I51" i="7" s="1"/>
  <c r="I50" i="7" s="1"/>
  <c r="H53" i="7"/>
  <c r="H52" i="7" s="1"/>
  <c r="H51" i="7" s="1"/>
  <c r="H50" i="7" s="1"/>
  <c r="I48" i="7"/>
  <c r="I47" i="7" s="1"/>
  <c r="I46" i="7" s="1"/>
  <c r="I45" i="7" s="1"/>
  <c r="H48" i="7"/>
  <c r="H47" i="7" s="1"/>
  <c r="H46" i="7" s="1"/>
  <c r="H45" i="7" s="1"/>
  <c r="I43" i="7"/>
  <c r="I42" i="7" s="1"/>
  <c r="I41" i="7" s="1"/>
  <c r="I40" i="7" s="1"/>
  <c r="H43" i="7"/>
  <c r="H42" i="7" s="1"/>
  <c r="H41" i="7" s="1"/>
  <c r="H40" i="7" s="1"/>
  <c r="H31" i="7"/>
  <c r="H24" i="7"/>
  <c r="H23" i="7" s="1"/>
  <c r="H21" i="7"/>
  <c r="H20" i="7" s="1"/>
  <c r="H9" i="7"/>
  <c r="H18" i="7"/>
  <c r="G67" i="7"/>
  <c r="G66" i="7" s="1"/>
  <c r="G64" i="7" s="1"/>
  <c r="G62" i="7"/>
  <c r="G59" i="7" s="1"/>
  <c r="G57" i="7" s="1"/>
  <c r="G48" i="7"/>
  <c r="G47" i="7" s="1"/>
  <c r="G46" i="7" s="1"/>
  <c r="G45" i="7" s="1"/>
  <c r="G43" i="7"/>
  <c r="G42" i="7" s="1"/>
  <c r="G41" i="7" s="1"/>
  <c r="G40" i="7" s="1"/>
  <c r="G32" i="7"/>
  <c r="G31" i="7" s="1"/>
  <c r="G21" i="7"/>
  <c r="G20" i="7" s="1"/>
  <c r="G18" i="7"/>
  <c r="I12" i="6"/>
  <c r="I11" i="6" s="1"/>
  <c r="H12" i="6"/>
  <c r="H11" i="6" s="1"/>
  <c r="G12" i="6"/>
  <c r="G11" i="6" s="1"/>
  <c r="E17" i="5"/>
  <c r="E10" i="5" s="1"/>
  <c r="D17" i="5"/>
  <c r="D10" i="5" s="1"/>
  <c r="G15" i="3"/>
  <c r="I15" i="3"/>
  <c r="H15" i="3"/>
  <c r="H10" i="3" s="1"/>
  <c r="I20" i="3"/>
  <c r="I24" i="3"/>
  <c r="H24" i="3"/>
  <c r="H20" i="3"/>
  <c r="G20" i="3"/>
  <c r="G24" i="3"/>
  <c r="G12" i="3"/>
  <c r="J21" i="8"/>
  <c r="I21" i="8"/>
  <c r="H21" i="8"/>
  <c r="G21" i="8"/>
  <c r="F21" i="8"/>
  <c r="J11" i="8"/>
  <c r="I11" i="8"/>
  <c r="H11" i="8"/>
  <c r="G11" i="8"/>
  <c r="F11" i="8"/>
  <c r="J8" i="8"/>
  <c r="I8" i="8"/>
  <c r="H8" i="8"/>
  <c r="G8" i="8"/>
  <c r="F8" i="8"/>
  <c r="J21" i="1"/>
  <c r="J11" i="1"/>
  <c r="J8" i="1"/>
  <c r="F30" i="1"/>
  <c r="I21" i="1"/>
  <c r="I30" i="1" s="1"/>
  <c r="I11" i="1"/>
  <c r="I14" i="1" s="1"/>
  <c r="I8" i="1"/>
  <c r="H21" i="1"/>
  <c r="H11" i="1"/>
  <c r="H8" i="1"/>
  <c r="G48" i="3" l="1"/>
  <c r="E66" i="3"/>
  <c r="H8" i="7"/>
  <c r="H7" i="7" s="1"/>
  <c r="H6" i="7" s="1"/>
  <c r="E71" i="7"/>
  <c r="E70" i="7" s="1"/>
  <c r="E69" i="7" s="1"/>
  <c r="G8" i="7"/>
  <c r="G7" i="7" s="1"/>
  <c r="G6" i="7" s="1"/>
  <c r="E59" i="7"/>
  <c r="E58" i="7" s="1"/>
  <c r="E57" i="7" s="1"/>
  <c r="E23" i="7"/>
  <c r="E10" i="3"/>
  <c r="I10" i="3"/>
  <c r="E48" i="3"/>
  <c r="F10" i="3"/>
  <c r="F70" i="7"/>
  <c r="F69" i="7" s="1"/>
  <c r="F71" i="7"/>
  <c r="G10" i="3"/>
  <c r="F37" i="3"/>
  <c r="E37" i="3"/>
  <c r="E8" i="7"/>
  <c r="F8" i="7"/>
  <c r="I69" i="7"/>
  <c r="G69" i="7"/>
  <c r="H69" i="7"/>
  <c r="F23" i="7"/>
  <c r="I8" i="7"/>
  <c r="I7" i="7" s="1"/>
  <c r="I6" i="7" s="1"/>
  <c r="G65" i="7"/>
  <c r="G58" i="7"/>
  <c r="I65" i="7"/>
  <c r="I64" i="7"/>
  <c r="H65" i="7"/>
  <c r="H64" i="7"/>
  <c r="I58" i="7"/>
  <c r="I57" i="7"/>
  <c r="H58" i="7"/>
  <c r="H57" i="7"/>
  <c r="J14" i="8"/>
  <c r="J30" i="8" s="1"/>
  <c r="I14" i="8"/>
  <c r="I30" i="8" s="1"/>
  <c r="H14" i="8"/>
  <c r="H30" i="8" s="1"/>
  <c r="F14" i="8"/>
  <c r="F30" i="8" s="1"/>
  <c r="G14" i="8"/>
  <c r="G30" i="8" s="1"/>
  <c r="J14" i="1"/>
  <c r="J30" i="1" s="1"/>
  <c r="H14" i="1"/>
  <c r="H30" i="1" s="1"/>
  <c r="G21" i="1"/>
  <c r="G11" i="1"/>
  <c r="G8" i="1"/>
  <c r="F11" i="1"/>
  <c r="F8" i="1"/>
  <c r="F21" i="1"/>
  <c r="E7" i="7" l="1"/>
  <c r="E6" i="7" s="1"/>
  <c r="F7" i="7"/>
  <c r="F6" i="7" s="1"/>
  <c r="G14" i="1"/>
  <c r="G30" i="1" s="1"/>
  <c r="F14" i="1"/>
</calcChain>
</file>

<file path=xl/sharedStrings.xml><?xml version="1.0" encoding="utf-8"?>
<sst xmlns="http://schemas.openxmlformats.org/spreadsheetml/2006/main" count="328" uniqueCount="133">
  <si>
    <t>I. OPĆI DIO</t>
  </si>
  <si>
    <t>A) SAŽETAK RAČUNA PRIHODA I RASHODA</t>
  </si>
  <si>
    <t>EUR/KN*</t>
  </si>
  <si>
    <t>Izvršenje 2021.**</t>
  </si>
  <si>
    <t>Plan 2022.**</t>
  </si>
  <si>
    <t>Plan za 2023.</t>
  </si>
  <si>
    <t>Projekcija 
za 2024.</t>
  </si>
  <si>
    <t>Projekcija 
za 2025.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</si>
  <si>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</si>
  <si>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</si>
  <si>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</si>
  <si>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</si>
  <si>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</si>
  <si>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</si>
  <si>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</si>
  <si>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</si>
  <si>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Izvršenje 2021.</t>
  </si>
  <si>
    <t>Plan 2022.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</si>
  <si>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</si>
  <si>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</si>
  <si>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</si>
  <si>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</si>
  <si>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GODINE***</t>
  </si>
  <si>
    <t>VIŠAK / MANJAK IZ PRETHODNE(IH) GODINE KOJI ĆE SE RASPOREDITI / POKRITI</t>
  </si>
  <si>
    <t>VIŠAK / MANJAK + NETO FINANCIRANJE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</si>
  <si>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</si>
  <si>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</si>
  <si>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</si>
  <si>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 xml:space="preserve">A. RAČUN PRIHODA I RASHODA </t>
  </si>
  <si>
    <t>Razred</t>
  </si>
  <si>
    <t>Skupina</t>
  </si>
  <si>
    <t>Izvor</t>
  </si>
  <si>
    <t>Naziv prihoda</t>
  </si>
  <si>
    <t>Prihodi poslovanja</t>
  </si>
  <si>
    <t>Pomoći iz inozemstva i od subjekata unutar općeg proračuna</t>
  </si>
  <si>
    <t>Prihodi iz nadležnog proračuna i od HZZO-a temeljem ugovornih obveza</t>
  </si>
  <si>
    <t>Prihodi od prodaje nefinancijske imovine</t>
  </si>
  <si>
    <t>Prihodi od prodaje proizvedene dugotrajne imovine</t>
  </si>
  <si>
    <t>Opći prihodi i primici</t>
  </si>
  <si>
    <t>RASHODI POSLOVANJA</t>
  </si>
  <si>
    <t>Naziv rashoda</t>
  </si>
  <si>
    <t>Rashodi poslovanja</t>
  </si>
  <si>
    <t>Rashodi za zaposlene</t>
  </si>
  <si>
    <t>Materijalni rashodi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</si>
  <si>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</si>
  <si>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</si>
  <si>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</si>
  <si>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</si>
  <si>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</si>
  <si>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</si>
  <si>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</si>
  <si>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</si>
  <si>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</si>
  <si>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</si>
  <si>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B. RAČUN FINANCIRANJA</t>
  </si>
  <si>
    <t>Naziv</t>
  </si>
  <si>
    <t>Primici od financijske imovine i zaduživanja</t>
  </si>
  <si>
    <t>Izdaci za financijsku imovinu i otplate zajmova</t>
  </si>
  <si>
    <t>Izdaci za otplatu glavnice primljenih kredita i zajmova</t>
  </si>
  <si>
    <t>Vlastiti prihodi</t>
  </si>
  <si>
    <t>II. POSEBNI DIO</t>
  </si>
  <si>
    <t>Šifra</t>
  </si>
  <si>
    <t xml:space="preserve">Naziv </t>
  </si>
  <si>
    <t>Rashodi za nabavu proizvedene dugotrajne imovine</t>
  </si>
  <si>
    <t xml:space="preserve">Prihodi od upravnih i administrativnih pristojbi, pristojbi po posebnim propisima i naknadama </t>
  </si>
  <si>
    <t>Prihodi od imovine</t>
  </si>
  <si>
    <t>Prihodi od prodaje nefinancijske imovine i nadoknade šteta</t>
  </si>
  <si>
    <t>07 Zdravstvo</t>
  </si>
  <si>
    <t>073 Bolničke službe</t>
  </si>
  <si>
    <t>0732 Usluge specijalističkih bolnica</t>
  </si>
  <si>
    <t>PROGRAM 1001</t>
  </si>
  <si>
    <t>PROGRAM REDOVNE DJELATNOSTI - ZDRAVSTVENA ZAŠTITA</t>
  </si>
  <si>
    <t>Aktivnost A100001</t>
  </si>
  <si>
    <t>PRUŽANJE SPECIJALISTIČKO-KONZILIJARNOG BOLNIČKOG LIJEČENJA</t>
  </si>
  <si>
    <t>3.</t>
  </si>
  <si>
    <t>Financijski rashodi</t>
  </si>
  <si>
    <t>4.A.</t>
  </si>
  <si>
    <t>Prihodi za posebne namjene - ostalo (ustanove u zdravstvu)</t>
  </si>
  <si>
    <t>4.I.</t>
  </si>
  <si>
    <t>Prihodi za posebne namjene - HZZO</t>
  </si>
  <si>
    <t>7.2.</t>
  </si>
  <si>
    <t>Prihodi za nabavu nefinancijske imovine</t>
  </si>
  <si>
    <t>Rashodi za dodatna ulaganja na nefinancijskoj imovini</t>
  </si>
  <si>
    <t>Aktivnost A100014</t>
  </si>
  <si>
    <t>PREVENCIJA MELANOMA KOŽE</t>
  </si>
  <si>
    <t>1.1.</t>
  </si>
  <si>
    <t>ODRŽAVANJE OBJEKATA - ZDRAVSTVENA USTANOVA</t>
  </si>
  <si>
    <t>4.3.</t>
  </si>
  <si>
    <t>MINIMALNI STANDARD U ZDRAVSTVU</t>
  </si>
  <si>
    <t>PROGRAM 1017</t>
  </si>
  <si>
    <t>JAVNOZDRAVSTVENI PRIORITETI I PREVENCIJA BOLESTI</t>
  </si>
  <si>
    <t>PROGRAM 1002</t>
  </si>
  <si>
    <t>KAPITALNA ULAGANJA U ZDRAVSTVU</t>
  </si>
  <si>
    <t>Kapitalni projekt K100001</t>
  </si>
  <si>
    <t>IZGRADNJA I OPREMANJE ZDRAVSTVENIH USTANOVA</t>
  </si>
  <si>
    <t>Decentralizirana sredstva - zdravstvo</t>
  </si>
  <si>
    <t>PROGRAM 1003</t>
  </si>
  <si>
    <t>OTPLATE KREDITA</t>
  </si>
  <si>
    <t>PROGRAM 1019</t>
  </si>
  <si>
    <t>FINANCIJSKA POMOĆ SUSTAVU ZDRAVSTVA USLIJED KORONAVIRUSA</t>
  </si>
  <si>
    <t>Tekući projekt T100008</t>
  </si>
  <si>
    <t>FINANCIJSKA POMOĆ ZA NABAVKU ZAŠTITNE OPREME I DEZINFEKCIJSKIH SREDSTAVA</t>
  </si>
  <si>
    <t>5.?.</t>
  </si>
  <si>
    <t>Pomoći HZZ</t>
  </si>
  <si>
    <t>Ostali rashodi</t>
  </si>
  <si>
    <t>ULAGANJE U ZDRAVSTVENE USTANOVE</t>
  </si>
  <si>
    <t>Tekući projekt T100003</t>
  </si>
  <si>
    <t>POKRIĆE GUBITKA NASTALOG U REDOVNOM POSLOVANJU USTANOVE</t>
  </si>
  <si>
    <t>8.2.</t>
  </si>
  <si>
    <t>Namjenski primici - ustanove u zdravstvu</t>
  </si>
  <si>
    <t xml:space="preserve">Ostali prihodi  </t>
  </si>
  <si>
    <t>5µ</t>
  </si>
  <si>
    <t>Pomoći - Proračun koji nije nadležan</t>
  </si>
  <si>
    <t>Prihodi za posebne namjene  - ostalo (ustanove u zdravstvu)</t>
  </si>
  <si>
    <t>4A</t>
  </si>
  <si>
    <t>4I</t>
  </si>
  <si>
    <t>Vlastiti prihodi - ustanove u zdravstvu</t>
  </si>
  <si>
    <t>5?</t>
  </si>
  <si>
    <t>Prihodi od prodaje proizvoda i robe te pruženih usluga i prihodi od donacija</t>
  </si>
  <si>
    <t>Primici od prodaje dionica i udjela u glavnici</t>
  </si>
  <si>
    <t>Vlastiti izvori</t>
  </si>
  <si>
    <t>Rezultat poslovanja</t>
  </si>
  <si>
    <t>5Š</t>
  </si>
  <si>
    <t>Pomoći - višak prihoda - ustanove u zdravstvu</t>
  </si>
  <si>
    <t>3A</t>
  </si>
  <si>
    <t>Vlastiti prihodi - preneseni manjak</t>
  </si>
  <si>
    <t>4Z</t>
  </si>
  <si>
    <t>Prihodi za posebne namjene - HZZO - preneseni manjak</t>
  </si>
  <si>
    <t xml:space="preserve">Ostali rashodi </t>
  </si>
  <si>
    <t>Namjenski primici - ustanove u zdravtsvu</t>
  </si>
  <si>
    <t>FINANCIJSKI PLAN SPECIJALNE BOLNICE NAFTALAN,  
ZA 2023. I PROJEKCIJA ZA 2024. I 2025. GODINU</t>
  </si>
  <si>
    <t>074 Službe javnog zdravstva</t>
  </si>
  <si>
    <t>0740 Službe javnog zdravstva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</si>
</sst>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3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 wrapText="1"/>
    </xf>
    <xf numFmtId="3" fontId="6" fillId="2" borderId="4" xfId="0" applyNumberFormat="1" applyFont="1" applyFill="1" applyBorder="1" applyAlignment="1">
      <alignment horizontal="right"/>
    </xf>
    <xf numFmtId="3" fontId="19" fillId="2" borderId="3" xfId="0" applyNumberFormat="1" applyFont="1" applyFill="1" applyBorder="1" applyAlignment="1">
      <alignment horizontal="right"/>
    </xf>
    <xf numFmtId="3" fontId="0" fillId="0" borderId="0" xfId="0" applyNumberFormat="1"/>
    <xf numFmtId="3" fontId="19" fillId="2" borderId="3" xfId="0" applyNumberFormat="1" applyFont="1" applyFill="1" applyBorder="1" applyAlignment="1">
      <alignment horizontal="right" wrapText="1"/>
    </xf>
    <xf numFmtId="3" fontId="19" fillId="2" borderId="4" xfId="0" applyNumberFormat="1" applyFont="1" applyFill="1" applyBorder="1" applyAlignment="1">
      <alignment horizontal="right"/>
    </xf>
    <xf numFmtId="49" fontId="10" fillId="2" borderId="3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workbookViewId="0">
      <selection activeCell="A3" sqref="A3:J3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60" t="s">
        <v>130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5.75" x14ac:dyDescent="0.25">
      <c r="A3" s="60" t="s">
        <v>0</v>
      </c>
      <c r="B3" s="60"/>
      <c r="C3" s="60"/>
      <c r="D3" s="60"/>
      <c r="E3" s="60"/>
      <c r="F3" s="60"/>
      <c r="G3" s="60"/>
      <c r="H3" s="60"/>
      <c r="I3" s="77"/>
      <c r="J3" s="77"/>
    </row>
    <row r="4" spans="1:10" ht="18" x14ac:dyDescent="0.25">
      <c r="A4" s="26"/>
      <c r="B4" s="26"/>
      <c r="C4" s="26"/>
      <c r="D4" s="26"/>
      <c r="E4" s="26"/>
      <c r="F4" s="26"/>
      <c r="G4" s="26"/>
      <c r="H4" s="26"/>
      <c r="I4" s="4"/>
      <c r="J4" s="4"/>
    </row>
    <row r="5" spans="1:10" ht="18" customHeight="1" x14ac:dyDescent="0.25">
      <c r="A5" s="60" t="s">
        <v>1</v>
      </c>
      <c r="B5" s="61"/>
      <c r="C5" s="61"/>
      <c r="D5" s="61"/>
      <c r="E5" s="61"/>
      <c r="F5" s="61"/>
      <c r="G5" s="61"/>
      <c r="H5" s="61"/>
      <c r="I5" s="61"/>
      <c r="J5" s="61"/>
    </row>
    <row r="6" spans="1:10" ht="18" x14ac:dyDescent="0.25">
      <c r="A6" s="1"/>
      <c r="B6" s="2"/>
      <c r="C6" s="2"/>
      <c r="D6" s="2"/>
      <c r="E6" s="5"/>
      <c r="F6" s="6"/>
      <c r="G6" s="6"/>
      <c r="H6" s="6"/>
      <c r="I6" s="6"/>
      <c r="J6" s="41" t="s">
        <v>2</v>
      </c>
    </row>
    <row r="7" spans="1:10" ht="25.5" x14ac:dyDescent="0.25">
      <c r="A7" s="30"/>
      <c r="B7" s="31"/>
      <c r="C7" s="31"/>
      <c r="D7" s="32"/>
      <c r="E7" s="33"/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</row>
    <row r="8" spans="1:10" x14ac:dyDescent="0.25">
      <c r="A8" s="78" t="s">
        <v>8</v>
      </c>
      <c r="B8" s="74"/>
      <c r="C8" s="74"/>
      <c r="D8" s="74"/>
      <c r="E8" s="79"/>
      <c r="F8" s="34">
        <f>SUM(F9:F10)</f>
        <v>32571121</v>
      </c>
      <c r="G8" s="34">
        <f>SUM(G9:G10)</f>
        <v>43985657</v>
      </c>
      <c r="H8" s="34">
        <f>SUM(H9:H10)</f>
        <v>40916856</v>
      </c>
      <c r="I8" s="34">
        <f>SUM(I9:I10)</f>
        <v>38411582</v>
      </c>
      <c r="J8" s="34">
        <f>SUM(J9:J10)</f>
        <v>39276459</v>
      </c>
    </row>
    <row r="9" spans="1:10" x14ac:dyDescent="0.25">
      <c r="A9" s="70" t="s">
        <v>9</v>
      </c>
      <c r="B9" s="63"/>
      <c r="C9" s="63"/>
      <c r="D9" s="63"/>
      <c r="E9" s="76"/>
      <c r="F9" s="35">
        <v>32565441</v>
      </c>
      <c r="G9" s="35">
        <v>43985657</v>
      </c>
      <c r="H9" s="35">
        <v>40916856</v>
      </c>
      <c r="I9" s="35">
        <v>38411582</v>
      </c>
      <c r="J9" s="35">
        <v>39276459</v>
      </c>
    </row>
    <row r="10" spans="1:10" x14ac:dyDescent="0.25">
      <c r="A10" s="75" t="s">
        <v>10</v>
      </c>
      <c r="B10" s="76"/>
      <c r="C10" s="76"/>
      <c r="D10" s="76"/>
      <c r="E10" s="76"/>
      <c r="F10" s="35">
        <v>5680</v>
      </c>
      <c r="G10" s="35">
        <v>0</v>
      </c>
      <c r="H10" s="35">
        <v>0</v>
      </c>
      <c r="I10" s="35">
        <v>0</v>
      </c>
      <c r="J10" s="35">
        <v>0</v>
      </c>
    </row>
    <row r="11" spans="1:10" x14ac:dyDescent="0.25">
      <c r="A11" s="42" t="s">
        <v>11</v>
      </c>
      <c r="B11" s="43"/>
      <c r="C11" s="43"/>
      <c r="D11" s="43"/>
      <c r="E11" s="43"/>
      <c r="F11" s="34">
        <f>SUM(F12:F13)</f>
        <v>33029770</v>
      </c>
      <c r="G11" s="34">
        <f>SUM(G12:G13)</f>
        <v>36092169</v>
      </c>
      <c r="H11" s="34">
        <f>SUM(H12:H13)</f>
        <v>35177345</v>
      </c>
      <c r="I11" s="34">
        <f>SUM(I12:I13)</f>
        <v>35866127</v>
      </c>
      <c r="J11" s="34">
        <f>SUM(J12:J13)</f>
        <v>36731004</v>
      </c>
    </row>
    <row r="12" spans="1:10" x14ac:dyDescent="0.25">
      <c r="A12" s="62" t="s">
        <v>12</v>
      </c>
      <c r="B12" s="63"/>
      <c r="C12" s="63"/>
      <c r="D12" s="63"/>
      <c r="E12" s="63"/>
      <c r="F12" s="35">
        <v>30330020</v>
      </c>
      <c r="G12" s="35">
        <v>34274117</v>
      </c>
      <c r="H12" s="35">
        <v>33493332</v>
      </c>
      <c r="I12" s="35">
        <v>34922845</v>
      </c>
      <c r="J12" s="36">
        <v>35487721</v>
      </c>
    </row>
    <row r="13" spans="1:10" x14ac:dyDescent="0.25">
      <c r="A13" s="75" t="s">
        <v>13</v>
      </c>
      <c r="B13" s="76"/>
      <c r="C13" s="76"/>
      <c r="D13" s="76"/>
      <c r="E13" s="76"/>
      <c r="F13" s="35">
        <v>2699750</v>
      </c>
      <c r="G13" s="35">
        <v>1818052</v>
      </c>
      <c r="H13" s="35">
        <v>1684013</v>
      </c>
      <c r="I13" s="35">
        <v>943282</v>
      </c>
      <c r="J13" s="36">
        <v>1243283</v>
      </c>
    </row>
    <row r="14" spans="1:10" x14ac:dyDescent="0.25">
      <c r="A14" s="73" t="s">
        <v>14</v>
      </c>
      <c r="B14" s="74"/>
      <c r="C14" s="74"/>
      <c r="D14" s="74"/>
      <c r="E14" s="74"/>
      <c r="F14" s="34">
        <f>SUM(F8-F11)</f>
        <v>-458649</v>
      </c>
      <c r="G14" s="34">
        <f>SUM(G8-G11)</f>
        <v>7893488</v>
      </c>
      <c r="H14" s="37">
        <f>SUM(H8-H11)</f>
        <v>5739511</v>
      </c>
      <c r="I14" s="37">
        <f>SUM(I8-I11)</f>
        <v>2545455</v>
      </c>
      <c r="J14" s="37">
        <f>SUM(J8-J11)</f>
        <v>2545455</v>
      </c>
    </row>
    <row r="15" spans="1:10" ht="18" x14ac:dyDescent="0.25">
      <c r="A15" s="26"/>
      <c r="B15" s="24"/>
      <c r="C15" s="24"/>
      <c r="D15" s="24"/>
      <c r="E15" s="24"/>
      <c r="F15" s="24"/>
      <c r="G15" s="24"/>
      <c r="H15" s="25"/>
      <c r="I15" s="25"/>
      <c r="J15" s="25"/>
    </row>
    <row r="16" spans="1:10" ht="18" customHeight="1" x14ac:dyDescent="0.25">
      <c r="A16" s="60" t="s">
        <v>15</v>
      </c>
      <c r="B16" s="61"/>
      <c r="C16" s="61"/>
      <c r="D16" s="61"/>
      <c r="E16" s="61"/>
      <c r="F16" s="61"/>
      <c r="G16" s="61"/>
      <c r="H16" s="61"/>
      <c r="I16" s="61"/>
      <c r="J16" s="61"/>
    </row>
    <row r="17" spans="1:10" ht="18" x14ac:dyDescent="0.25">
      <c r="A17" s="26"/>
      <c r="B17" s="24"/>
      <c r="C17" s="24"/>
      <c r="D17" s="24"/>
      <c r="E17" s="24"/>
      <c r="F17" s="24"/>
      <c r="G17" s="24"/>
      <c r="H17" s="25"/>
      <c r="I17" s="25"/>
      <c r="J17" s="25"/>
    </row>
    <row r="18" spans="1:10" ht="25.5" x14ac:dyDescent="0.25">
      <c r="A18" s="30"/>
      <c r="B18" s="31"/>
      <c r="C18" s="31"/>
      <c r="D18" s="32"/>
      <c r="E18" s="33"/>
      <c r="F18" s="3" t="s">
        <v>16</v>
      </c>
      <c r="G18" s="3" t="s">
        <v>17</v>
      </c>
      <c r="H18" s="3" t="s">
        <v>5</v>
      </c>
      <c r="I18" s="3" t="s">
        <v>6</v>
      </c>
      <c r="J18" s="3" t="s">
        <v>7</v>
      </c>
    </row>
    <row r="19" spans="1:10" ht="15.75" customHeight="1" x14ac:dyDescent="0.25">
      <c r="A19" s="70" t="s">
        <v>18</v>
      </c>
      <c r="B19" s="71"/>
      <c r="C19" s="71"/>
      <c r="D19" s="71"/>
      <c r="E19" s="72"/>
      <c r="F19" s="35">
        <v>0</v>
      </c>
      <c r="G19" s="35">
        <v>0</v>
      </c>
      <c r="H19" s="35">
        <v>0</v>
      </c>
      <c r="I19" s="35"/>
      <c r="J19" s="35"/>
    </row>
    <row r="20" spans="1:10" x14ac:dyDescent="0.25">
      <c r="A20" s="70" t="s">
        <v>19</v>
      </c>
      <c r="B20" s="63"/>
      <c r="C20" s="63"/>
      <c r="D20" s="63"/>
      <c r="E20" s="63"/>
      <c r="F20" s="35">
        <v>1696969.68</v>
      </c>
      <c r="G20" s="35">
        <v>2545454.52</v>
      </c>
      <c r="H20" s="35">
        <v>2545455</v>
      </c>
      <c r="I20" s="35">
        <v>2545455</v>
      </c>
      <c r="J20" s="35">
        <v>2545455</v>
      </c>
    </row>
    <row r="21" spans="1:10" x14ac:dyDescent="0.25">
      <c r="A21" s="73" t="s">
        <v>20</v>
      </c>
      <c r="B21" s="74"/>
      <c r="C21" s="74"/>
      <c r="D21" s="74"/>
      <c r="E21" s="74"/>
      <c r="F21" s="34">
        <f>SUM(F19:F20)</f>
        <v>1696969.68</v>
      </c>
      <c r="G21" s="34">
        <f>SUM(G19:G20)</f>
        <v>2545454.52</v>
      </c>
      <c r="H21" s="34">
        <f>SUM(H19:H20)</f>
        <v>2545455</v>
      </c>
      <c r="I21" s="34">
        <f>SUM(I20)</f>
        <v>2545455</v>
      </c>
      <c r="J21" s="34">
        <f>SUM(J19:J20)</f>
        <v>2545455</v>
      </c>
    </row>
    <row r="22" spans="1:10" ht="18" x14ac:dyDescent="0.25">
      <c r="A22" s="23"/>
      <c r="B22" s="24"/>
      <c r="C22" s="24"/>
      <c r="D22" s="24"/>
      <c r="E22" s="24"/>
      <c r="F22" s="24"/>
      <c r="G22" s="24"/>
      <c r="H22" s="25"/>
      <c r="I22" s="25"/>
      <c r="J22" s="25"/>
    </row>
    <row r="23" spans="1:10" ht="18" customHeight="1" x14ac:dyDescent="0.25">
      <c r="A23" s="60" t="s">
        <v>21</v>
      </c>
      <c r="B23" s="61"/>
      <c r="C23" s="61"/>
      <c r="D23" s="61"/>
      <c r="E23" s="61"/>
      <c r="F23" s="61"/>
      <c r="G23" s="61"/>
      <c r="H23" s="61"/>
      <c r="I23" s="61"/>
      <c r="J23" s="61"/>
    </row>
    <row r="24" spans="1:10" ht="18" x14ac:dyDescent="0.25">
      <c r="A24" s="23"/>
      <c r="B24" s="24"/>
      <c r="C24" s="24"/>
      <c r="D24" s="24"/>
      <c r="E24" s="24"/>
      <c r="F24" s="24"/>
      <c r="G24" s="24"/>
      <c r="H24" s="25"/>
      <c r="I24" s="25"/>
      <c r="J24" s="25"/>
    </row>
    <row r="25" spans="1:10" ht="25.5" x14ac:dyDescent="0.25">
      <c r="A25" s="30"/>
      <c r="B25" s="31"/>
      <c r="C25" s="31"/>
      <c r="D25" s="32"/>
      <c r="E25" s="33"/>
      <c r="F25" s="3" t="s">
        <v>16</v>
      </c>
      <c r="G25" s="3" t="s">
        <v>17</v>
      </c>
      <c r="H25" s="3" t="s">
        <v>5</v>
      </c>
      <c r="I25" s="3" t="s">
        <v>6</v>
      </c>
      <c r="J25" s="3" t="s">
        <v>7</v>
      </c>
    </row>
    <row r="26" spans="1:10" x14ac:dyDescent="0.25">
      <c r="A26" s="64" t="s">
        <v>22</v>
      </c>
      <c r="B26" s="65"/>
      <c r="C26" s="65"/>
      <c r="D26" s="65"/>
      <c r="E26" s="66"/>
      <c r="F26" s="38">
        <v>-3192414</v>
      </c>
      <c r="G26" s="38">
        <v>-5348033</v>
      </c>
      <c r="H26" s="38">
        <v>-3194055</v>
      </c>
      <c r="I26" s="38">
        <v>0</v>
      </c>
      <c r="J26" s="39">
        <v>0</v>
      </c>
    </row>
    <row r="27" spans="1:10" ht="30" customHeight="1" x14ac:dyDescent="0.25">
      <c r="A27" s="67" t="s">
        <v>23</v>
      </c>
      <c r="B27" s="68"/>
      <c r="C27" s="68"/>
      <c r="D27" s="68"/>
      <c r="E27" s="69"/>
      <c r="F27" s="40">
        <v>-3192414</v>
      </c>
      <c r="G27" s="40">
        <v>-5348033</v>
      </c>
      <c r="H27" s="40">
        <v>-3194056</v>
      </c>
      <c r="I27" s="40">
        <v>0</v>
      </c>
      <c r="J27" s="37">
        <v>0</v>
      </c>
    </row>
    <row r="30" spans="1:10" x14ac:dyDescent="0.25">
      <c r="A30" s="62" t="s">
        <v>24</v>
      </c>
      <c r="B30" s="63"/>
      <c r="C30" s="63"/>
      <c r="D30" s="63"/>
      <c r="E30" s="63"/>
      <c r="F30" s="35">
        <f>SUM(F14-F21+F27)</f>
        <v>-5348032.68</v>
      </c>
      <c r="G30" s="35">
        <f>SUM(G14-G21+G27)</f>
        <v>0.48000000044703484</v>
      </c>
      <c r="H30" s="35">
        <f>SUM(H14-H21+H27)</f>
        <v>0</v>
      </c>
      <c r="I30" s="35">
        <f>SUM(I14-I21+I27)</f>
        <v>0</v>
      </c>
      <c r="J30" s="35">
        <f>SUM(J14-J21+J27)</f>
        <v>0</v>
      </c>
    </row>
    <row r="31" spans="1:10" ht="11.25" customHeight="1" x14ac:dyDescent="0.25">
      <c r="A31" s="18"/>
      <c r="B31" s="19"/>
      <c r="C31" s="19"/>
      <c r="D31" s="19"/>
      <c r="E31" s="19"/>
      <c r="F31" s="20"/>
      <c r="G31" s="20"/>
      <c r="H31" s="20"/>
      <c r="I31" s="20"/>
      <c r="J31" s="20"/>
    </row>
    <row r="32" spans="1:10" ht="29.25" customHeight="1" x14ac:dyDescent="0.25">
      <c r="A32" s="58" t="s">
        <v>25</v>
      </c>
      <c r="B32" s="59"/>
      <c r="C32" s="59"/>
      <c r="D32" s="59"/>
      <c r="E32" s="59"/>
      <c r="F32" s="59"/>
      <c r="G32" s="59"/>
      <c r="H32" s="59"/>
      <c r="I32" s="59"/>
      <c r="J32" s="59"/>
    </row>
    <row r="33" spans="1:10" ht="8.25" customHeight="1" x14ac:dyDescent="0.25"/>
    <row r="34" spans="1:10" x14ac:dyDescent="0.25">
      <c r="A34" s="58" t="s">
        <v>26</v>
      </c>
      <c r="B34" s="59"/>
      <c r="C34" s="59"/>
      <c r="D34" s="59"/>
      <c r="E34" s="59"/>
      <c r="F34" s="59"/>
      <c r="G34" s="59"/>
      <c r="H34" s="59"/>
      <c r="I34" s="59"/>
      <c r="J34" s="59"/>
    </row>
    <row r="35" spans="1:10" ht="8.25" customHeight="1" x14ac:dyDescent="0.25"/>
    <row r="36" spans="1:10" ht="29.25" customHeight="1" x14ac:dyDescent="0.25">
      <c r="A36" s="58" t="s">
        <v>27</v>
      </c>
      <c r="B36" s="59"/>
      <c r="C36" s="59"/>
      <c r="D36" s="59"/>
      <c r="E36" s="59"/>
      <c r="F36" s="59"/>
      <c r="G36" s="59"/>
      <c r="H36" s="59"/>
      <c r="I36" s="59"/>
      <c r="J36" s="59"/>
    </row>
  </sheetData>
  <mergeCells count="20">
    <mergeCell ref="A12:E12"/>
    <mergeCell ref="A5:J5"/>
    <mergeCell ref="A16:J16"/>
    <mergeCell ref="A1:J1"/>
    <mergeCell ref="A3:J3"/>
    <mergeCell ref="A8:E8"/>
    <mergeCell ref="A9:E9"/>
    <mergeCell ref="A10:E10"/>
    <mergeCell ref="A19:E19"/>
    <mergeCell ref="A20:E20"/>
    <mergeCell ref="A21:E21"/>
    <mergeCell ref="A13:E13"/>
    <mergeCell ref="A14:E14"/>
    <mergeCell ref="A36:J36"/>
    <mergeCell ref="A23:J23"/>
    <mergeCell ref="A32:J32"/>
    <mergeCell ref="A30:E30"/>
    <mergeCell ref="A34:J34"/>
    <mergeCell ref="A26:E26"/>
    <mergeCell ref="A27:E2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C8BF3-2826-4EB2-AD8E-D84CA07C0E63}">
  <sheetPr>
    <pageSetUpPr fitToPage="1"/>
  </sheetPr>
  <dimension ref="A1:J36"/>
  <sheetViews>
    <sheetView tabSelected="1" topLeftCell="A4" workbookViewId="0">
      <selection activeCell="H12" sqref="H12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60" t="s">
        <v>130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5.75" x14ac:dyDescent="0.25">
      <c r="A3" s="60" t="s">
        <v>0</v>
      </c>
      <c r="B3" s="60"/>
      <c r="C3" s="60"/>
      <c r="D3" s="60"/>
      <c r="E3" s="60"/>
      <c r="F3" s="60"/>
      <c r="G3" s="60"/>
      <c r="H3" s="60"/>
      <c r="I3" s="77"/>
      <c r="J3" s="77"/>
    </row>
    <row r="4" spans="1:10" ht="18" x14ac:dyDescent="0.25">
      <c r="A4" s="26"/>
      <c r="B4" s="26"/>
      <c r="C4" s="26"/>
      <c r="D4" s="26"/>
      <c r="E4" s="26"/>
      <c r="F4" s="26"/>
      <c r="G4" s="26"/>
      <c r="H4" s="26"/>
      <c r="I4" s="4"/>
      <c r="J4" s="4"/>
    </row>
    <row r="5" spans="1:10" ht="18" customHeight="1" x14ac:dyDescent="0.25">
      <c r="A5" s="60" t="s">
        <v>1</v>
      </c>
      <c r="B5" s="61"/>
      <c r="C5" s="61"/>
      <c r="D5" s="61"/>
      <c r="E5" s="61"/>
      <c r="F5" s="61"/>
      <c r="G5" s="61"/>
      <c r="H5" s="61"/>
      <c r="I5" s="61"/>
      <c r="J5" s="61"/>
    </row>
    <row r="6" spans="1:10" ht="18" x14ac:dyDescent="0.25">
      <c r="A6" s="1"/>
      <c r="B6" s="2"/>
      <c r="C6" s="2"/>
      <c r="D6" s="2"/>
      <c r="E6" s="5"/>
      <c r="F6" s="6"/>
      <c r="G6" s="6"/>
      <c r="H6" s="6"/>
      <c r="I6" s="6"/>
      <c r="J6" s="41" t="s">
        <v>2</v>
      </c>
    </row>
    <row r="7" spans="1:10" ht="25.5" x14ac:dyDescent="0.25">
      <c r="A7" s="30"/>
      <c r="B7" s="31"/>
      <c r="C7" s="31"/>
      <c r="D7" s="32"/>
      <c r="E7" s="33"/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</row>
    <row r="8" spans="1:10" x14ac:dyDescent="0.25">
      <c r="A8" s="78" t="s">
        <v>8</v>
      </c>
      <c r="B8" s="74"/>
      <c r="C8" s="74"/>
      <c r="D8" s="74"/>
      <c r="E8" s="79"/>
      <c r="F8" s="34">
        <f>SUM(F9:F10)</f>
        <v>4322930.6400000006</v>
      </c>
      <c r="G8" s="34">
        <f>SUM(G9:G10)</f>
        <v>5837900</v>
      </c>
      <c r="H8" s="34">
        <f>SUM(H9:H10)</f>
        <v>5430600</v>
      </c>
      <c r="I8" s="34">
        <f>SUM(I9:I10)</f>
        <v>5098093</v>
      </c>
      <c r="J8" s="34">
        <f>SUM(J9:J10)</f>
        <v>5212882</v>
      </c>
    </row>
    <row r="9" spans="1:10" x14ac:dyDescent="0.25">
      <c r="A9" s="70" t="s">
        <v>9</v>
      </c>
      <c r="B9" s="63"/>
      <c r="C9" s="63"/>
      <c r="D9" s="63"/>
      <c r="E9" s="76"/>
      <c r="F9" s="35">
        <v>4322176.78</v>
      </c>
      <c r="G9" s="35">
        <v>5837900</v>
      </c>
      <c r="H9" s="35">
        <v>5430600</v>
      </c>
      <c r="I9" s="35">
        <v>5098093</v>
      </c>
      <c r="J9" s="35">
        <v>5212882</v>
      </c>
    </row>
    <row r="10" spans="1:10" x14ac:dyDescent="0.25">
      <c r="A10" s="75" t="s">
        <v>10</v>
      </c>
      <c r="B10" s="76"/>
      <c r="C10" s="76"/>
      <c r="D10" s="76"/>
      <c r="E10" s="76"/>
      <c r="F10" s="35">
        <v>753.86</v>
      </c>
      <c r="G10" s="35">
        <v>0</v>
      </c>
      <c r="H10" s="35">
        <v>0</v>
      </c>
      <c r="I10" s="35">
        <v>0</v>
      </c>
      <c r="J10" s="35">
        <v>0</v>
      </c>
    </row>
    <row r="11" spans="1:10" x14ac:dyDescent="0.25">
      <c r="A11" s="42" t="s">
        <v>11</v>
      </c>
      <c r="B11" s="43"/>
      <c r="C11" s="43"/>
      <c r="D11" s="43"/>
      <c r="E11" s="43"/>
      <c r="F11" s="34">
        <f>SUM(F12:F13)</f>
        <v>4383804</v>
      </c>
      <c r="G11" s="34">
        <f>SUM(G12:G13)</f>
        <v>4790254</v>
      </c>
      <c r="H11" s="34">
        <f>SUM(H12:H13)</f>
        <v>4668836</v>
      </c>
      <c r="I11" s="34">
        <f>SUM(I12:I13)</f>
        <v>4760253</v>
      </c>
      <c r="J11" s="34">
        <f>SUM(J12:J13)</f>
        <v>4875042</v>
      </c>
    </row>
    <row r="12" spans="1:10" x14ac:dyDescent="0.25">
      <c r="A12" s="62" t="s">
        <v>12</v>
      </c>
      <c r="B12" s="63"/>
      <c r="C12" s="63"/>
      <c r="D12" s="63"/>
      <c r="E12" s="63"/>
      <c r="F12" s="35">
        <v>4025486</v>
      </c>
      <c r="G12" s="35">
        <v>4548957</v>
      </c>
      <c r="H12" s="35">
        <v>4445329</v>
      </c>
      <c r="I12" s="35">
        <v>4635058</v>
      </c>
      <c r="J12" s="36">
        <v>4710030</v>
      </c>
    </row>
    <row r="13" spans="1:10" x14ac:dyDescent="0.25">
      <c r="A13" s="75" t="s">
        <v>13</v>
      </c>
      <c r="B13" s="76"/>
      <c r="C13" s="76"/>
      <c r="D13" s="76"/>
      <c r="E13" s="76"/>
      <c r="F13" s="35">
        <v>358318</v>
      </c>
      <c r="G13" s="35">
        <v>241297</v>
      </c>
      <c r="H13" s="35">
        <v>223507</v>
      </c>
      <c r="I13" s="35">
        <v>125195</v>
      </c>
      <c r="J13" s="36">
        <v>165012</v>
      </c>
    </row>
    <row r="14" spans="1:10" x14ac:dyDescent="0.25">
      <c r="A14" s="73" t="s">
        <v>14</v>
      </c>
      <c r="B14" s="74"/>
      <c r="C14" s="74"/>
      <c r="D14" s="74"/>
      <c r="E14" s="74"/>
      <c r="F14" s="34">
        <f>SUM(F8-F11)</f>
        <v>-60873.359999999404</v>
      </c>
      <c r="G14" s="34">
        <f>SUM(G8-G11)</f>
        <v>1047646</v>
      </c>
      <c r="H14" s="37">
        <f>SUM(H8-H11)</f>
        <v>761764</v>
      </c>
      <c r="I14" s="37">
        <f>SUM(I8-I11)</f>
        <v>337840</v>
      </c>
      <c r="J14" s="37">
        <f>SUM(J8-J11)</f>
        <v>337840</v>
      </c>
    </row>
    <row r="15" spans="1:10" ht="18" x14ac:dyDescent="0.25">
      <c r="A15" s="26"/>
      <c r="B15" s="24"/>
      <c r="C15" s="24"/>
      <c r="D15" s="24"/>
      <c r="E15" s="24"/>
      <c r="F15" s="24"/>
      <c r="G15" s="24"/>
      <c r="H15" s="25"/>
      <c r="I15" s="25"/>
      <c r="J15" s="25"/>
    </row>
    <row r="16" spans="1:10" ht="18" customHeight="1" x14ac:dyDescent="0.25">
      <c r="A16" s="60" t="s">
        <v>15</v>
      </c>
      <c r="B16" s="61"/>
      <c r="C16" s="61"/>
      <c r="D16" s="61"/>
      <c r="E16" s="61"/>
      <c r="F16" s="61"/>
      <c r="G16" s="61"/>
      <c r="H16" s="61"/>
      <c r="I16" s="61"/>
      <c r="J16" s="61"/>
    </row>
    <row r="17" spans="1:10" ht="18" x14ac:dyDescent="0.25">
      <c r="A17" s="26"/>
      <c r="B17" s="24"/>
      <c r="C17" s="24"/>
      <c r="D17" s="24"/>
      <c r="E17" s="24"/>
      <c r="F17" s="24"/>
      <c r="G17" s="24"/>
      <c r="H17" s="25"/>
      <c r="I17" s="25"/>
      <c r="J17" s="25"/>
    </row>
    <row r="18" spans="1:10" ht="25.5" x14ac:dyDescent="0.25">
      <c r="A18" s="30"/>
      <c r="B18" s="31"/>
      <c r="C18" s="31"/>
      <c r="D18" s="32"/>
      <c r="E18" s="33"/>
      <c r="F18" s="3" t="s">
        <v>16</v>
      </c>
      <c r="G18" s="3" t="s">
        <v>17</v>
      </c>
      <c r="H18" s="3" t="s">
        <v>5</v>
      </c>
      <c r="I18" s="3" t="s">
        <v>6</v>
      </c>
      <c r="J18" s="3" t="s">
        <v>7</v>
      </c>
    </row>
    <row r="19" spans="1:10" ht="15.75" customHeight="1" x14ac:dyDescent="0.25">
      <c r="A19" s="70" t="s">
        <v>18</v>
      </c>
      <c r="B19" s="71"/>
      <c r="C19" s="71"/>
      <c r="D19" s="71"/>
      <c r="E19" s="72"/>
      <c r="F19" s="35">
        <v>0</v>
      </c>
      <c r="G19" s="35">
        <v>0</v>
      </c>
      <c r="H19" s="35">
        <v>0</v>
      </c>
      <c r="I19" s="35"/>
      <c r="J19" s="35"/>
    </row>
    <row r="20" spans="1:10" x14ac:dyDescent="0.25">
      <c r="A20" s="70" t="s">
        <v>19</v>
      </c>
      <c r="B20" s="63"/>
      <c r="C20" s="63"/>
      <c r="D20" s="63"/>
      <c r="E20" s="63"/>
      <c r="F20" s="35">
        <v>225227</v>
      </c>
      <c r="G20" s="35">
        <v>337840</v>
      </c>
      <c r="H20" s="35">
        <v>337840</v>
      </c>
      <c r="I20" s="35">
        <v>337840</v>
      </c>
      <c r="J20" s="35">
        <v>337840</v>
      </c>
    </row>
    <row r="21" spans="1:10" x14ac:dyDescent="0.25">
      <c r="A21" s="73" t="s">
        <v>20</v>
      </c>
      <c r="B21" s="74"/>
      <c r="C21" s="74"/>
      <c r="D21" s="74"/>
      <c r="E21" s="74"/>
      <c r="F21" s="34">
        <f>SUM(F19:F20)</f>
        <v>225227</v>
      </c>
      <c r="G21" s="34">
        <f>SUM(G19:G20)</f>
        <v>337840</v>
      </c>
      <c r="H21" s="34">
        <f>SUM(H19:H20)</f>
        <v>337840</v>
      </c>
      <c r="I21" s="34">
        <f>SUM(I20)</f>
        <v>337840</v>
      </c>
      <c r="J21" s="34">
        <f>SUM(J19:J20)</f>
        <v>337840</v>
      </c>
    </row>
    <row r="22" spans="1:10" ht="18" x14ac:dyDescent="0.25">
      <c r="A22" s="23"/>
      <c r="B22" s="24"/>
      <c r="C22" s="24"/>
      <c r="D22" s="24"/>
      <c r="E22" s="24"/>
      <c r="F22" s="24"/>
      <c r="G22" s="24"/>
      <c r="H22" s="25"/>
      <c r="I22" s="25"/>
      <c r="J22" s="25"/>
    </row>
    <row r="23" spans="1:10" ht="18" customHeight="1" x14ac:dyDescent="0.25">
      <c r="A23" s="60" t="s">
        <v>21</v>
      </c>
      <c r="B23" s="61"/>
      <c r="C23" s="61"/>
      <c r="D23" s="61"/>
      <c r="E23" s="61"/>
      <c r="F23" s="61"/>
      <c r="G23" s="61"/>
      <c r="H23" s="61"/>
      <c r="I23" s="61"/>
      <c r="J23" s="61"/>
    </row>
    <row r="24" spans="1:10" ht="18" x14ac:dyDescent="0.25">
      <c r="A24" s="23"/>
      <c r="B24" s="24"/>
      <c r="C24" s="24"/>
      <c r="D24" s="24"/>
      <c r="E24" s="24"/>
      <c r="F24" s="24"/>
      <c r="G24" s="24"/>
      <c r="H24" s="25"/>
      <c r="I24" s="25"/>
      <c r="J24" s="25"/>
    </row>
    <row r="25" spans="1:10" ht="25.5" x14ac:dyDescent="0.25">
      <c r="A25" s="30"/>
      <c r="B25" s="31"/>
      <c r="C25" s="31"/>
      <c r="D25" s="32"/>
      <c r="E25" s="33"/>
      <c r="F25" s="3" t="s">
        <v>16</v>
      </c>
      <c r="G25" s="3" t="s">
        <v>17</v>
      </c>
      <c r="H25" s="3" t="s">
        <v>5</v>
      </c>
      <c r="I25" s="3" t="s">
        <v>6</v>
      </c>
      <c r="J25" s="3" t="s">
        <v>7</v>
      </c>
    </row>
    <row r="26" spans="1:10" x14ac:dyDescent="0.25">
      <c r="A26" s="64" t="s">
        <v>22</v>
      </c>
      <c r="B26" s="65"/>
      <c r="C26" s="65"/>
      <c r="D26" s="65"/>
      <c r="E26" s="66"/>
      <c r="F26" s="38">
        <v>-423706</v>
      </c>
      <c r="G26" s="38">
        <v>-709806</v>
      </c>
      <c r="H26" s="38">
        <v>-423924</v>
      </c>
      <c r="I26" s="38">
        <v>0</v>
      </c>
      <c r="J26" s="39">
        <v>0</v>
      </c>
    </row>
    <row r="27" spans="1:10" ht="30" customHeight="1" x14ac:dyDescent="0.25">
      <c r="A27" s="67" t="s">
        <v>23</v>
      </c>
      <c r="B27" s="68"/>
      <c r="C27" s="68"/>
      <c r="D27" s="68"/>
      <c r="E27" s="69"/>
      <c r="F27" s="40">
        <v>-423706</v>
      </c>
      <c r="G27" s="40">
        <v>-709806</v>
      </c>
      <c r="H27" s="40">
        <v>-423924</v>
      </c>
      <c r="I27" s="40">
        <v>0</v>
      </c>
      <c r="J27" s="37">
        <v>0</v>
      </c>
    </row>
    <row r="30" spans="1:10" x14ac:dyDescent="0.25">
      <c r="A30" s="62" t="s">
        <v>24</v>
      </c>
      <c r="B30" s="63"/>
      <c r="C30" s="63"/>
      <c r="D30" s="63"/>
      <c r="E30" s="63"/>
      <c r="F30" s="35">
        <f>SUM(F14-F21+F27)</f>
        <v>-709806.3599999994</v>
      </c>
      <c r="G30" s="35">
        <f>SUM(G14-G21+G27)</f>
        <v>0</v>
      </c>
      <c r="H30" s="35">
        <f>SUM(H14-H21+H27)</f>
        <v>0</v>
      </c>
      <c r="I30" s="35">
        <f>SUM(I14-I21+I27)</f>
        <v>0</v>
      </c>
      <c r="J30" s="35">
        <f>SUM(J14-J21+J27)</f>
        <v>0</v>
      </c>
    </row>
    <row r="31" spans="1:10" ht="11.25" customHeight="1" x14ac:dyDescent="0.25">
      <c r="A31" s="18"/>
      <c r="B31" s="19"/>
      <c r="C31" s="19"/>
      <c r="D31" s="19"/>
      <c r="E31" s="19"/>
      <c r="F31" s="20"/>
      <c r="G31" s="20"/>
      <c r="H31" s="20"/>
      <c r="I31" s="20"/>
      <c r="J31" s="20"/>
    </row>
    <row r="32" spans="1:10" ht="29.25" customHeight="1" x14ac:dyDescent="0.25">
      <c r="A32" s="58" t="s">
        <v>25</v>
      </c>
      <c r="B32" s="59"/>
      <c r="C32" s="59"/>
      <c r="D32" s="59"/>
      <c r="E32" s="59"/>
      <c r="F32" s="59"/>
      <c r="G32" s="59"/>
      <c r="H32" s="59"/>
      <c r="I32" s="59"/>
      <c r="J32" s="59"/>
    </row>
    <row r="33" spans="1:10" ht="8.25" customHeight="1" x14ac:dyDescent="0.25"/>
    <row r="34" spans="1:10" x14ac:dyDescent="0.25">
      <c r="A34" s="58" t="s">
        <v>26</v>
      </c>
      <c r="B34" s="59"/>
      <c r="C34" s="59"/>
      <c r="D34" s="59"/>
      <c r="E34" s="59"/>
      <c r="F34" s="59"/>
      <c r="G34" s="59"/>
      <c r="H34" s="59"/>
      <c r="I34" s="59"/>
      <c r="J34" s="59"/>
    </row>
    <row r="35" spans="1:10" ht="8.25" customHeight="1" x14ac:dyDescent="0.25"/>
    <row r="36" spans="1:10" ht="29.25" customHeight="1" x14ac:dyDescent="0.25">
      <c r="A36" s="58" t="s">
        <v>27</v>
      </c>
      <c r="B36" s="59"/>
      <c r="C36" s="59"/>
      <c r="D36" s="59"/>
      <c r="E36" s="59"/>
      <c r="F36" s="59"/>
      <c r="G36" s="59"/>
      <c r="H36" s="59"/>
      <c r="I36" s="59"/>
      <c r="J36" s="59"/>
    </row>
  </sheetData>
  <mergeCells count="20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4:J34"/>
    <mergeCell ref="A36:J36"/>
    <mergeCell ref="A21:E21"/>
    <mergeCell ref="A23:J23"/>
    <mergeCell ref="A26:E26"/>
    <mergeCell ref="A27:E27"/>
    <mergeCell ref="A30:E30"/>
    <mergeCell ref="A32:J32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6"/>
  <sheetViews>
    <sheetView zoomScaleNormal="100" workbookViewId="0">
      <selection activeCell="H70" sqref="H7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14" ht="42" customHeight="1" x14ac:dyDescent="0.25">
      <c r="A1" s="60" t="s">
        <v>130</v>
      </c>
      <c r="B1" s="60"/>
      <c r="C1" s="60"/>
      <c r="D1" s="60"/>
      <c r="E1" s="60"/>
      <c r="F1" s="60"/>
      <c r="G1" s="60"/>
      <c r="H1" s="60"/>
      <c r="I1" s="60"/>
    </row>
    <row r="2" spans="1:14" ht="18" customHeight="1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14" ht="15.75" x14ac:dyDescent="0.25">
      <c r="A3" s="60" t="s">
        <v>0</v>
      </c>
      <c r="B3" s="60"/>
      <c r="C3" s="60"/>
      <c r="D3" s="60"/>
      <c r="E3" s="60"/>
      <c r="F3" s="60"/>
      <c r="G3" s="60"/>
      <c r="H3" s="77"/>
      <c r="I3" s="77"/>
    </row>
    <row r="4" spans="1:14" ht="18" x14ac:dyDescent="0.25">
      <c r="A4" s="26"/>
      <c r="B4" s="26"/>
      <c r="C4" s="26"/>
      <c r="D4" s="26"/>
      <c r="E4" s="26"/>
      <c r="F4" s="26"/>
      <c r="G4" s="26"/>
      <c r="H4" s="4"/>
      <c r="I4" s="4"/>
    </row>
    <row r="5" spans="1:14" ht="18" customHeight="1" x14ac:dyDescent="0.25">
      <c r="A5" s="60" t="s">
        <v>28</v>
      </c>
      <c r="B5" s="61"/>
      <c r="C5" s="61"/>
      <c r="D5" s="61"/>
      <c r="E5" s="61"/>
      <c r="F5" s="61"/>
      <c r="G5" s="61"/>
      <c r="H5" s="61"/>
      <c r="I5" s="61"/>
    </row>
    <row r="6" spans="1:14" ht="18" x14ac:dyDescent="0.25">
      <c r="A6" s="26"/>
      <c r="B6" s="26"/>
      <c r="C6" s="26"/>
      <c r="D6" s="26"/>
      <c r="E6" s="26"/>
      <c r="F6" s="26"/>
      <c r="G6" s="26"/>
      <c r="H6" s="4"/>
      <c r="I6" s="4"/>
    </row>
    <row r="7" spans="1:14" ht="15.75" x14ac:dyDescent="0.25">
      <c r="A7" s="60" t="s">
        <v>9</v>
      </c>
      <c r="B7" s="80"/>
      <c r="C7" s="80"/>
      <c r="D7" s="80"/>
      <c r="E7" s="80"/>
      <c r="F7" s="80"/>
      <c r="G7" s="80"/>
      <c r="H7" s="80"/>
      <c r="I7" s="80"/>
    </row>
    <row r="8" spans="1:14" ht="18" x14ac:dyDescent="0.25">
      <c r="A8" s="26"/>
      <c r="B8" s="26"/>
      <c r="C8" s="26"/>
      <c r="D8" s="26"/>
      <c r="E8" s="26"/>
      <c r="F8" s="26"/>
      <c r="G8" s="26"/>
      <c r="H8" s="4"/>
      <c r="I8" s="4"/>
    </row>
    <row r="9" spans="1:14" ht="25.5" x14ac:dyDescent="0.25">
      <c r="A9" s="22" t="s">
        <v>29</v>
      </c>
      <c r="B9" s="21" t="s">
        <v>30</v>
      </c>
      <c r="C9" s="21" t="s">
        <v>31</v>
      </c>
      <c r="D9" s="21" t="s">
        <v>32</v>
      </c>
      <c r="E9" s="21" t="s">
        <v>16</v>
      </c>
      <c r="F9" s="22" t="s">
        <v>17</v>
      </c>
      <c r="G9" s="22" t="s">
        <v>5</v>
      </c>
      <c r="H9" s="22" t="s">
        <v>6</v>
      </c>
      <c r="I9" s="22" t="s">
        <v>7</v>
      </c>
    </row>
    <row r="10" spans="1:14" ht="15.75" customHeight="1" x14ac:dyDescent="0.25">
      <c r="A10" s="10">
        <v>6</v>
      </c>
      <c r="B10" s="10"/>
      <c r="C10" s="10"/>
      <c r="D10" s="10" t="s">
        <v>33</v>
      </c>
      <c r="E10" s="7">
        <f>SUM(E12+E15+E18+E20+E24+E26+E28+E30)</f>
        <v>4322176.55</v>
      </c>
      <c r="F10" s="8">
        <f>SUM(F12+F15+F18+F20+F24+F26+F28+F30)</f>
        <v>5830960</v>
      </c>
      <c r="G10" s="8">
        <f>SUM(G12+G15+G18+G20+G24+G26+G28)</f>
        <v>5430600</v>
      </c>
      <c r="H10" s="8">
        <f>SUM(H12+H15+H18+H20+H24+H28+H30)</f>
        <v>5098093</v>
      </c>
      <c r="I10" s="8">
        <f>SUM(I12+I15+I18+I20+I24+I28+I30)</f>
        <v>5212882</v>
      </c>
      <c r="K10" s="54"/>
    </row>
    <row r="11" spans="1:14" ht="38.25" x14ac:dyDescent="0.25">
      <c r="A11" s="10"/>
      <c r="B11" s="10">
        <v>63</v>
      </c>
      <c r="C11" s="14"/>
      <c r="D11" s="14" t="s">
        <v>34</v>
      </c>
      <c r="E11" s="7">
        <v>982.55</v>
      </c>
      <c r="F11" s="8"/>
      <c r="G11" s="8">
        <v>0</v>
      </c>
      <c r="H11" s="8"/>
      <c r="I11" s="8"/>
      <c r="K11" s="54"/>
    </row>
    <row r="12" spans="1:14" ht="25.5" x14ac:dyDescent="0.25">
      <c r="A12" s="11"/>
      <c r="B12" s="11"/>
      <c r="C12" s="12" t="s">
        <v>111</v>
      </c>
      <c r="D12" s="16" t="s">
        <v>112</v>
      </c>
      <c r="E12" s="56">
        <f>SUM(E11)</f>
        <v>982.55</v>
      </c>
      <c r="F12" s="53"/>
      <c r="G12" s="53">
        <f>SUM(G11)</f>
        <v>0</v>
      </c>
      <c r="H12" s="53"/>
      <c r="I12" s="53"/>
      <c r="K12" s="54"/>
    </row>
    <row r="13" spans="1:14" x14ac:dyDescent="0.25">
      <c r="A13" s="11"/>
      <c r="B13" s="29">
        <v>64</v>
      </c>
      <c r="C13" s="12"/>
      <c r="D13" s="14" t="s">
        <v>65</v>
      </c>
      <c r="E13" s="7">
        <v>84</v>
      </c>
      <c r="F13" s="8">
        <v>3451</v>
      </c>
      <c r="G13" s="8">
        <v>3716</v>
      </c>
      <c r="H13" s="8">
        <v>3716</v>
      </c>
      <c r="I13" s="8">
        <v>3716</v>
      </c>
      <c r="K13" s="54"/>
    </row>
    <row r="14" spans="1:14" ht="51" x14ac:dyDescent="0.25">
      <c r="A14" s="11"/>
      <c r="B14" s="29">
        <v>65</v>
      </c>
      <c r="C14" s="12"/>
      <c r="D14" s="14" t="s">
        <v>64</v>
      </c>
      <c r="E14" s="7">
        <v>72655</v>
      </c>
      <c r="F14" s="8">
        <v>78306</v>
      </c>
      <c r="G14" s="8">
        <v>107506</v>
      </c>
      <c r="H14" s="8">
        <v>115469</v>
      </c>
      <c r="I14" s="8">
        <v>122105</v>
      </c>
      <c r="K14" s="54"/>
    </row>
    <row r="15" spans="1:14" ht="38.25" x14ac:dyDescent="0.25">
      <c r="A15" s="11"/>
      <c r="B15" s="29"/>
      <c r="C15" s="12" t="s">
        <v>114</v>
      </c>
      <c r="D15" s="16" t="s">
        <v>113</v>
      </c>
      <c r="E15" s="56">
        <f>SUM(E13:E14)</f>
        <v>72739</v>
      </c>
      <c r="F15" s="53">
        <f>SUM(F13:F14)</f>
        <v>81757</v>
      </c>
      <c r="G15" s="53">
        <f>SUM(G13:G14)</f>
        <v>111222</v>
      </c>
      <c r="H15" s="53">
        <f>SUM(H13:H14)</f>
        <v>119185</v>
      </c>
      <c r="I15" s="53">
        <f>SUM(I13:I14)</f>
        <v>125821</v>
      </c>
      <c r="K15" s="54"/>
      <c r="N15" s="16"/>
    </row>
    <row r="16" spans="1:14" ht="51" x14ac:dyDescent="0.25">
      <c r="A16" s="11"/>
      <c r="B16" s="29">
        <v>65</v>
      </c>
      <c r="C16" s="12"/>
      <c r="D16" s="14" t="s">
        <v>64</v>
      </c>
      <c r="E16" s="7">
        <v>488767</v>
      </c>
      <c r="F16" s="8">
        <v>583980</v>
      </c>
      <c r="G16" s="8">
        <v>534161</v>
      </c>
      <c r="H16" s="8">
        <v>534161</v>
      </c>
      <c r="I16" s="8">
        <v>534161</v>
      </c>
      <c r="K16" s="54"/>
    </row>
    <row r="17" spans="1:9" ht="38.25" x14ac:dyDescent="0.25">
      <c r="A17" s="11"/>
      <c r="B17" s="29">
        <v>67</v>
      </c>
      <c r="C17" s="12"/>
      <c r="D17" s="14" t="s">
        <v>35</v>
      </c>
      <c r="E17" s="7">
        <v>1869159</v>
      </c>
      <c r="F17" s="8">
        <v>2333847</v>
      </c>
      <c r="G17" s="8">
        <v>2371828</v>
      </c>
      <c r="H17" s="8">
        <v>2199289</v>
      </c>
      <c r="I17" s="8">
        <v>2199289</v>
      </c>
    </row>
    <row r="18" spans="1:9" ht="25.5" x14ac:dyDescent="0.25">
      <c r="A18" s="11"/>
      <c r="B18" s="29"/>
      <c r="C18" s="12" t="s">
        <v>115</v>
      </c>
      <c r="D18" s="16" t="s">
        <v>79</v>
      </c>
      <c r="E18" s="56">
        <f>SUM(E16:E17)</f>
        <v>2357926</v>
      </c>
      <c r="F18" s="53">
        <f>SUM(F16:F17)</f>
        <v>2917827</v>
      </c>
      <c r="G18" s="53">
        <f>SUM(G16:G17)</f>
        <v>2905989</v>
      </c>
      <c r="H18" s="53">
        <f>SUM(H16:H17)</f>
        <v>2733450</v>
      </c>
      <c r="I18" s="53">
        <f>SUM(I16:I17)</f>
        <v>2733450</v>
      </c>
    </row>
    <row r="19" spans="1:9" ht="51" x14ac:dyDescent="0.25">
      <c r="A19" s="11"/>
      <c r="B19" s="29">
        <v>65</v>
      </c>
      <c r="C19" s="12"/>
      <c r="D19" s="14" t="s">
        <v>64</v>
      </c>
      <c r="E19" s="7"/>
      <c r="F19" s="8">
        <v>2654</v>
      </c>
      <c r="G19" s="8">
        <v>2655</v>
      </c>
      <c r="H19" s="8">
        <v>2655</v>
      </c>
      <c r="I19" s="8">
        <v>2655</v>
      </c>
    </row>
    <row r="20" spans="1:9" ht="38.25" x14ac:dyDescent="0.25">
      <c r="A20" s="11"/>
      <c r="B20" s="29"/>
      <c r="C20" s="12">
        <v>72</v>
      </c>
      <c r="D20" s="16" t="s">
        <v>66</v>
      </c>
      <c r="E20" s="56"/>
      <c r="F20" s="53">
        <f>SUM(F19)</f>
        <v>2654</v>
      </c>
      <c r="G20" s="53">
        <f>SUM(G19)</f>
        <v>2655</v>
      </c>
      <c r="H20" s="53">
        <f>SUM(H19)</f>
        <v>2655</v>
      </c>
      <c r="I20" s="53">
        <f>SUM(I19)</f>
        <v>2655</v>
      </c>
    </row>
    <row r="21" spans="1:9" ht="51" x14ac:dyDescent="0.25">
      <c r="A21" s="11"/>
      <c r="B21" s="29">
        <v>65</v>
      </c>
      <c r="C21" s="12"/>
      <c r="D21" s="14" t="s">
        <v>64</v>
      </c>
      <c r="E21" s="7"/>
      <c r="F21" s="8">
        <v>1766</v>
      </c>
      <c r="G21" s="8"/>
      <c r="H21" s="8"/>
      <c r="I21" s="8"/>
    </row>
    <row r="22" spans="1:9" ht="38.25" x14ac:dyDescent="0.25">
      <c r="A22" s="11"/>
      <c r="B22" s="29">
        <v>66</v>
      </c>
      <c r="C22" s="12"/>
      <c r="D22" s="14" t="s">
        <v>118</v>
      </c>
      <c r="E22" s="7">
        <v>803864</v>
      </c>
      <c r="F22" s="8">
        <v>1495011</v>
      </c>
      <c r="G22" s="8">
        <v>1519530</v>
      </c>
      <c r="H22" s="8">
        <v>1633170</v>
      </c>
      <c r="I22" s="8">
        <v>1741323</v>
      </c>
    </row>
    <row r="23" spans="1:9" x14ac:dyDescent="0.25">
      <c r="A23" s="11"/>
      <c r="B23" s="29">
        <v>68</v>
      </c>
      <c r="C23" s="12"/>
      <c r="D23" s="14" t="s">
        <v>110</v>
      </c>
      <c r="E23" s="7">
        <v>21354</v>
      </c>
      <c r="F23" s="8"/>
      <c r="G23" s="8">
        <v>0</v>
      </c>
      <c r="H23" s="8">
        <f>SUM(H21:H22)</f>
        <v>1633170</v>
      </c>
      <c r="I23" s="8">
        <f>SUM(I21:I22)</f>
        <v>1741323</v>
      </c>
    </row>
    <row r="24" spans="1:9" ht="25.5" x14ac:dyDescent="0.25">
      <c r="A24" s="11"/>
      <c r="B24" s="29"/>
      <c r="C24" s="12">
        <v>31</v>
      </c>
      <c r="D24" s="16" t="s">
        <v>116</v>
      </c>
      <c r="E24" s="56">
        <f>SUM(E22:E23)</f>
        <v>825218</v>
      </c>
      <c r="F24" s="53">
        <f>SUM(F21:F22)</f>
        <v>1496777</v>
      </c>
      <c r="G24" s="53">
        <f>SUM(G22)</f>
        <v>1519530</v>
      </c>
      <c r="H24" s="53">
        <f>SUM(H22)</f>
        <v>1633170</v>
      </c>
      <c r="I24" s="53">
        <f>SUM(I22)</f>
        <v>1741323</v>
      </c>
    </row>
    <row r="25" spans="1:9" ht="38.25" x14ac:dyDescent="0.25">
      <c r="A25" s="11"/>
      <c r="B25" s="11">
        <v>63</v>
      </c>
      <c r="C25" s="12"/>
      <c r="D25" s="14" t="s">
        <v>34</v>
      </c>
      <c r="E25" s="7">
        <v>41378</v>
      </c>
      <c r="F25" s="8">
        <v>11711</v>
      </c>
      <c r="G25" s="8"/>
      <c r="H25" s="8"/>
      <c r="I25" s="8"/>
    </row>
    <row r="26" spans="1:9" x14ac:dyDescent="0.25">
      <c r="A26" s="11"/>
      <c r="B26" s="11"/>
      <c r="C26" s="12" t="s">
        <v>117</v>
      </c>
      <c r="D26" s="16" t="s">
        <v>103</v>
      </c>
      <c r="E26" s="56">
        <f>SUM(E25)</f>
        <v>41378</v>
      </c>
      <c r="F26" s="53">
        <f>SUM(F25)</f>
        <v>11711</v>
      </c>
      <c r="G26" s="53"/>
      <c r="H26" s="53"/>
      <c r="I26" s="53"/>
    </row>
    <row r="27" spans="1:9" ht="38.25" x14ac:dyDescent="0.25">
      <c r="A27" s="11"/>
      <c r="B27" s="11">
        <v>67</v>
      </c>
      <c r="C27" s="12"/>
      <c r="D27" s="14" t="s">
        <v>35</v>
      </c>
      <c r="E27" s="7">
        <v>1023933</v>
      </c>
      <c r="F27" s="8">
        <v>1319440</v>
      </c>
      <c r="G27" s="8">
        <v>891204</v>
      </c>
      <c r="H27" s="8">
        <v>609633</v>
      </c>
      <c r="I27" s="8">
        <v>609633</v>
      </c>
    </row>
    <row r="28" spans="1:9" x14ac:dyDescent="0.25">
      <c r="A28" s="11"/>
      <c r="B28" s="11"/>
      <c r="C28" s="12">
        <v>11</v>
      </c>
      <c r="D28" s="12" t="s">
        <v>38</v>
      </c>
      <c r="E28" s="56">
        <f>SUM(E27)</f>
        <v>1023933</v>
      </c>
      <c r="F28" s="53">
        <f>SUM(F27)</f>
        <v>1319440</v>
      </c>
      <c r="G28" s="53">
        <f>SUM(G27)</f>
        <v>891204</v>
      </c>
      <c r="H28" s="53">
        <f>SUM(H27)</f>
        <v>609633</v>
      </c>
      <c r="I28" s="53">
        <f>SUM(I27)</f>
        <v>609633</v>
      </c>
    </row>
    <row r="29" spans="1:9" x14ac:dyDescent="0.25">
      <c r="A29" s="11"/>
      <c r="B29" s="11">
        <v>64</v>
      </c>
      <c r="C29" s="12"/>
      <c r="D29" s="14" t="s">
        <v>65</v>
      </c>
      <c r="E29" s="7"/>
      <c r="F29" s="8">
        <v>794</v>
      </c>
      <c r="G29" s="8"/>
      <c r="H29" s="8"/>
      <c r="I29" s="8"/>
    </row>
    <row r="30" spans="1:9" ht="25.5" x14ac:dyDescent="0.25">
      <c r="A30" s="11"/>
      <c r="B30" s="11"/>
      <c r="C30" s="12">
        <v>82</v>
      </c>
      <c r="D30" s="16" t="s">
        <v>109</v>
      </c>
      <c r="E30" s="56"/>
      <c r="F30" s="53">
        <f>SUM(F29)</f>
        <v>794</v>
      </c>
      <c r="G30" s="53"/>
      <c r="H30" s="53"/>
      <c r="I30" s="53"/>
    </row>
    <row r="31" spans="1:9" ht="25.5" x14ac:dyDescent="0.25">
      <c r="A31" s="13">
        <v>7</v>
      </c>
      <c r="B31" s="13"/>
      <c r="C31" s="13"/>
      <c r="D31" s="27" t="s">
        <v>36</v>
      </c>
      <c r="E31" s="7">
        <f>SUM(E32)</f>
        <v>754</v>
      </c>
      <c r="F31" s="8"/>
      <c r="G31" s="8"/>
      <c r="H31" s="8"/>
      <c r="I31" s="8"/>
    </row>
    <row r="32" spans="1:9" ht="38.25" x14ac:dyDescent="0.25">
      <c r="A32" s="14"/>
      <c r="B32" s="10">
        <v>72</v>
      </c>
      <c r="C32" s="14"/>
      <c r="D32" s="28" t="s">
        <v>37</v>
      </c>
      <c r="E32" s="7">
        <v>754</v>
      </c>
      <c r="F32" s="8"/>
      <c r="G32" s="8">
        <v>0</v>
      </c>
      <c r="H32" s="8"/>
      <c r="I32" s="9"/>
    </row>
    <row r="33" spans="1:9" ht="38.25" x14ac:dyDescent="0.25">
      <c r="A33" s="14"/>
      <c r="B33" s="14"/>
      <c r="C33" s="12">
        <v>72</v>
      </c>
      <c r="D33" s="16" t="s">
        <v>66</v>
      </c>
      <c r="E33" s="56">
        <f>SUM(E32)</f>
        <v>754</v>
      </c>
      <c r="F33" s="8"/>
      <c r="G33" s="8"/>
      <c r="H33" s="8"/>
      <c r="I33" s="9"/>
    </row>
    <row r="34" spans="1:9" ht="25.5" x14ac:dyDescent="0.25">
      <c r="A34" s="13">
        <v>8</v>
      </c>
      <c r="B34" s="13"/>
      <c r="C34" s="13"/>
      <c r="D34" s="27" t="s">
        <v>56</v>
      </c>
      <c r="E34" s="52"/>
      <c r="F34" s="50">
        <f>SUM(F35)</f>
        <v>6940</v>
      </c>
      <c r="G34" s="8"/>
      <c r="H34" s="8"/>
      <c r="I34" s="8"/>
    </row>
    <row r="35" spans="1:9" ht="25.5" x14ac:dyDescent="0.25">
      <c r="A35" s="14"/>
      <c r="B35" s="10">
        <v>83</v>
      </c>
      <c r="C35" s="14"/>
      <c r="D35" s="14" t="s">
        <v>119</v>
      </c>
      <c r="E35" s="7"/>
      <c r="F35" s="8">
        <v>6940</v>
      </c>
      <c r="G35" s="8"/>
      <c r="H35" s="8"/>
      <c r="I35" s="9"/>
    </row>
    <row r="36" spans="1:9" ht="25.5" x14ac:dyDescent="0.25">
      <c r="A36" s="14"/>
      <c r="B36" s="14"/>
      <c r="C36" s="12">
        <v>82</v>
      </c>
      <c r="D36" s="16" t="s">
        <v>109</v>
      </c>
      <c r="E36" s="56"/>
      <c r="F36" s="53">
        <f>SUM(F35)</f>
        <v>6940</v>
      </c>
      <c r="G36" s="53"/>
      <c r="H36" s="53"/>
      <c r="I36" s="55"/>
    </row>
    <row r="37" spans="1:9" x14ac:dyDescent="0.25">
      <c r="A37" s="13">
        <v>9</v>
      </c>
      <c r="B37" s="13"/>
      <c r="C37" s="13"/>
      <c r="D37" s="27" t="s">
        <v>120</v>
      </c>
      <c r="E37" s="52">
        <f>SUM(E39+E41+E43)</f>
        <v>-423706</v>
      </c>
      <c r="F37" s="50">
        <f>SUM(F39+F41+F43)</f>
        <v>-709806</v>
      </c>
      <c r="G37" s="50">
        <f>SUM(G39+G41+G43)</f>
        <v>-423924</v>
      </c>
      <c r="H37" s="8"/>
      <c r="I37" s="8"/>
    </row>
    <row r="38" spans="1:9" x14ac:dyDescent="0.25">
      <c r="A38" s="14"/>
      <c r="B38" s="10">
        <v>92</v>
      </c>
      <c r="C38" s="14"/>
      <c r="D38" s="14" t="s">
        <v>121</v>
      </c>
      <c r="E38" s="7"/>
      <c r="F38" s="8"/>
      <c r="G38" s="8">
        <v>40606</v>
      </c>
      <c r="H38" s="8"/>
      <c r="I38" s="9"/>
    </row>
    <row r="39" spans="1:9" ht="25.5" x14ac:dyDescent="0.25">
      <c r="A39" s="14"/>
      <c r="B39" s="14"/>
      <c r="C39" s="12" t="s">
        <v>122</v>
      </c>
      <c r="D39" s="16" t="s">
        <v>123</v>
      </c>
      <c r="E39" s="7"/>
      <c r="F39" s="8"/>
      <c r="G39" s="8">
        <v>40606</v>
      </c>
      <c r="H39" s="8"/>
      <c r="I39" s="9"/>
    </row>
    <row r="40" spans="1:9" x14ac:dyDescent="0.25">
      <c r="A40" s="14"/>
      <c r="B40" s="10">
        <v>92</v>
      </c>
      <c r="C40" s="14"/>
      <c r="D40" s="14" t="s">
        <v>121</v>
      </c>
      <c r="E40" s="7">
        <v>-244204</v>
      </c>
      <c r="F40" s="8">
        <v>-356212</v>
      </c>
      <c r="G40" s="8">
        <v>-172540</v>
      </c>
      <c r="H40" s="8"/>
      <c r="I40" s="9"/>
    </row>
    <row r="41" spans="1:9" ht="25.5" x14ac:dyDescent="0.25">
      <c r="A41" s="14"/>
      <c r="B41" s="14"/>
      <c r="C41" s="12" t="s">
        <v>126</v>
      </c>
      <c r="D41" s="16" t="s">
        <v>127</v>
      </c>
      <c r="E41" s="56">
        <f>SUM(E40)</f>
        <v>-244204</v>
      </c>
      <c r="F41" s="53">
        <f>SUM(F40)</f>
        <v>-356212</v>
      </c>
      <c r="G41" s="8">
        <f>SUM(G40)</f>
        <v>-172540</v>
      </c>
      <c r="H41" s="8"/>
      <c r="I41" s="9"/>
    </row>
    <row r="42" spans="1:9" x14ac:dyDescent="0.25">
      <c r="A42" s="14"/>
      <c r="B42" s="10">
        <v>92</v>
      </c>
      <c r="C42" s="14"/>
      <c r="D42" s="14" t="s">
        <v>121</v>
      </c>
      <c r="E42" s="7">
        <v>-179502</v>
      </c>
      <c r="F42" s="8">
        <v>-353594</v>
      </c>
      <c r="G42" s="8">
        <v>-291990</v>
      </c>
      <c r="H42" s="8"/>
      <c r="I42" s="9"/>
    </row>
    <row r="43" spans="1:9" ht="25.5" x14ac:dyDescent="0.25">
      <c r="A43" s="14"/>
      <c r="B43" s="14"/>
      <c r="C43" s="12" t="s">
        <v>124</v>
      </c>
      <c r="D43" s="16" t="s">
        <v>125</v>
      </c>
      <c r="E43" s="56">
        <f>SUM(E42)</f>
        <v>-179502</v>
      </c>
      <c r="F43" s="53">
        <f>SUM(F42)</f>
        <v>-353594</v>
      </c>
      <c r="G43" s="8">
        <f>SUM(G42)</f>
        <v>-291990</v>
      </c>
      <c r="H43" s="8"/>
      <c r="I43" s="9"/>
    </row>
    <row r="45" spans="1:9" ht="15.75" x14ac:dyDescent="0.25">
      <c r="A45" s="60" t="s">
        <v>39</v>
      </c>
      <c r="B45" s="80"/>
      <c r="C45" s="80"/>
      <c r="D45" s="80"/>
      <c r="E45" s="80"/>
      <c r="F45" s="80"/>
      <c r="G45" s="80"/>
      <c r="H45" s="80"/>
      <c r="I45" s="80"/>
    </row>
    <row r="46" spans="1:9" ht="18" x14ac:dyDescent="0.25">
      <c r="A46" s="26"/>
      <c r="B46" s="26"/>
      <c r="C46" s="26"/>
      <c r="D46" s="26"/>
      <c r="E46" s="26"/>
      <c r="F46" s="26"/>
      <c r="G46" s="26"/>
      <c r="H46" s="4"/>
      <c r="I46" s="4"/>
    </row>
    <row r="47" spans="1:9" ht="25.5" x14ac:dyDescent="0.25">
      <c r="A47" s="22" t="s">
        <v>29</v>
      </c>
      <c r="B47" s="21" t="s">
        <v>30</v>
      </c>
      <c r="C47" s="21" t="s">
        <v>31</v>
      </c>
      <c r="D47" s="21" t="s">
        <v>40</v>
      </c>
      <c r="E47" s="21" t="s">
        <v>16</v>
      </c>
      <c r="F47" s="22" t="s">
        <v>17</v>
      </c>
      <c r="G47" s="22" t="s">
        <v>5</v>
      </c>
      <c r="H47" s="22" t="s">
        <v>6</v>
      </c>
      <c r="I47" s="22" t="s">
        <v>7</v>
      </c>
    </row>
    <row r="48" spans="1:9" ht="15.75" customHeight="1" x14ac:dyDescent="0.25">
      <c r="A48" s="10">
        <v>3</v>
      </c>
      <c r="B48" s="10"/>
      <c r="C48" s="10"/>
      <c r="D48" s="10" t="s">
        <v>41</v>
      </c>
      <c r="E48" s="52">
        <f>SUM(E52+E57+E59+E63+E65)</f>
        <v>4025486</v>
      </c>
      <c r="F48" s="50">
        <f>SUM(F52+F57+F59+F63+F65)</f>
        <v>4548957</v>
      </c>
      <c r="G48" s="50">
        <f>SUM(G52+G57+G59+G63+G65)</f>
        <v>4445329</v>
      </c>
      <c r="H48" s="50">
        <f>SUM(H52+H57+H59+H63)</f>
        <v>4635058</v>
      </c>
      <c r="I48" s="50">
        <f>SUM(I52+I57+I59+I63)</f>
        <v>4710030</v>
      </c>
    </row>
    <row r="49" spans="1:16" ht="15.75" customHeight="1" x14ac:dyDescent="0.25">
      <c r="A49" s="10"/>
      <c r="B49" s="14">
        <v>31</v>
      </c>
      <c r="C49" s="14"/>
      <c r="D49" s="14" t="s">
        <v>42</v>
      </c>
      <c r="E49" s="7">
        <v>214762</v>
      </c>
      <c r="F49" s="8">
        <v>0</v>
      </c>
      <c r="G49" s="8">
        <v>100000</v>
      </c>
      <c r="H49" s="8">
        <v>0</v>
      </c>
      <c r="I49" s="8"/>
    </row>
    <row r="50" spans="1:16" ht="15.75" customHeight="1" x14ac:dyDescent="0.25">
      <c r="A50" s="10"/>
      <c r="B50" s="14">
        <v>32</v>
      </c>
      <c r="C50" s="14"/>
      <c r="D50" s="14" t="s">
        <v>43</v>
      </c>
      <c r="E50" s="7">
        <v>248300</v>
      </c>
      <c r="F50" s="8">
        <v>897866</v>
      </c>
      <c r="G50" s="8">
        <v>304907</v>
      </c>
      <c r="H50" s="8">
        <v>221648</v>
      </c>
      <c r="I50" s="8">
        <v>181831</v>
      </c>
      <c r="K50" s="54"/>
      <c r="M50" s="54"/>
    </row>
    <row r="51" spans="1:16" ht="15.75" customHeight="1" x14ac:dyDescent="0.25">
      <c r="A51" s="10"/>
      <c r="B51" s="14">
        <v>34</v>
      </c>
      <c r="C51" s="14"/>
      <c r="D51" s="14" t="s">
        <v>75</v>
      </c>
      <c r="E51" s="7">
        <v>40219</v>
      </c>
      <c r="F51" s="8">
        <v>0</v>
      </c>
      <c r="G51" s="8">
        <v>0</v>
      </c>
      <c r="H51" s="8">
        <v>0</v>
      </c>
      <c r="I51" s="8">
        <v>0</v>
      </c>
      <c r="K51" s="54"/>
    </row>
    <row r="52" spans="1:16" x14ac:dyDescent="0.25">
      <c r="A52" s="11"/>
      <c r="B52" s="11"/>
      <c r="C52" s="12">
        <v>11</v>
      </c>
      <c r="D52" s="12" t="s">
        <v>38</v>
      </c>
      <c r="E52" s="56">
        <f>SUM(E49:E51)</f>
        <v>503281</v>
      </c>
      <c r="F52" s="53">
        <f>SUM(F49:F51)</f>
        <v>897866</v>
      </c>
      <c r="G52" s="53">
        <f>SUM(G49:G51)</f>
        <v>404907</v>
      </c>
      <c r="H52" s="53">
        <f>SUM(H49:H51)</f>
        <v>221648</v>
      </c>
      <c r="I52" s="53">
        <f>SUM(I50:I51)</f>
        <v>181831</v>
      </c>
      <c r="K52" s="54"/>
    </row>
    <row r="53" spans="1:16" x14ac:dyDescent="0.25">
      <c r="A53" s="11"/>
      <c r="B53" s="11">
        <v>31</v>
      </c>
      <c r="C53" s="12"/>
      <c r="D53" s="11" t="s">
        <v>42</v>
      </c>
      <c r="E53" s="7">
        <v>613569</v>
      </c>
      <c r="F53" s="8">
        <v>480984</v>
      </c>
      <c r="G53" s="8">
        <v>545373</v>
      </c>
      <c r="H53" s="8">
        <v>777107</v>
      </c>
      <c r="I53" s="8">
        <v>858602</v>
      </c>
      <c r="O53" s="12"/>
      <c r="P53" s="16"/>
    </row>
    <row r="54" spans="1:16" x14ac:dyDescent="0.25">
      <c r="A54" s="11"/>
      <c r="B54" s="11">
        <v>32</v>
      </c>
      <c r="C54" s="12"/>
      <c r="D54" s="11" t="s">
        <v>43</v>
      </c>
      <c r="E54" s="7">
        <v>295624</v>
      </c>
      <c r="F54" s="8">
        <v>467273</v>
      </c>
      <c r="G54" s="8">
        <v>546429</v>
      </c>
      <c r="H54" s="8">
        <v>724995</v>
      </c>
      <c r="I54" s="8">
        <v>756402</v>
      </c>
      <c r="K54" s="54"/>
    </row>
    <row r="55" spans="1:16" x14ac:dyDescent="0.25">
      <c r="A55" s="11"/>
      <c r="B55" s="11">
        <v>34</v>
      </c>
      <c r="C55" s="12"/>
      <c r="D55" s="11" t="s">
        <v>75</v>
      </c>
      <c r="E55" s="7">
        <v>41334</v>
      </c>
      <c r="F55" s="8">
        <v>63837</v>
      </c>
      <c r="G55" s="8">
        <v>63343</v>
      </c>
      <c r="H55" s="8">
        <v>58673</v>
      </c>
      <c r="I55" s="8">
        <v>53924</v>
      </c>
    </row>
    <row r="56" spans="1:16" x14ac:dyDescent="0.25">
      <c r="A56" s="11"/>
      <c r="B56" s="11">
        <v>38</v>
      </c>
      <c r="C56" s="12"/>
      <c r="D56" s="11" t="s">
        <v>128</v>
      </c>
      <c r="E56" s="7">
        <v>0</v>
      </c>
      <c r="F56" s="8">
        <v>66</v>
      </c>
      <c r="G56" s="8">
        <v>0</v>
      </c>
      <c r="H56" s="8">
        <v>0</v>
      </c>
      <c r="I56" s="8">
        <v>0</v>
      </c>
    </row>
    <row r="57" spans="1:16" ht="25.5" x14ac:dyDescent="0.25">
      <c r="A57" s="11"/>
      <c r="B57" s="11"/>
      <c r="C57" s="12">
        <v>31</v>
      </c>
      <c r="D57" s="16" t="s">
        <v>116</v>
      </c>
      <c r="E57" s="56">
        <f>SUM(E53:E56)</f>
        <v>950527</v>
      </c>
      <c r="F57" s="53">
        <f>SUM(F53:F56)</f>
        <v>1012160</v>
      </c>
      <c r="G57" s="53">
        <f>SUM(G53:G56)</f>
        <v>1155145</v>
      </c>
      <c r="H57" s="53">
        <f>SUM(H53:H56)</f>
        <v>1560775</v>
      </c>
      <c r="I57" s="53">
        <f>SUM(I53:I56)</f>
        <v>1668928</v>
      </c>
    </row>
    <row r="58" spans="1:16" x14ac:dyDescent="0.25">
      <c r="A58" s="11"/>
      <c r="B58" s="11">
        <v>32</v>
      </c>
      <c r="C58" s="12"/>
      <c r="D58" s="11" t="s">
        <v>43</v>
      </c>
      <c r="E58" s="7">
        <v>72739</v>
      </c>
      <c r="F58" s="8">
        <v>81757</v>
      </c>
      <c r="G58" s="8">
        <v>111222</v>
      </c>
      <c r="H58" s="8">
        <v>119185</v>
      </c>
      <c r="I58" s="8">
        <v>125821</v>
      </c>
    </row>
    <row r="59" spans="1:16" ht="38.25" x14ac:dyDescent="0.25">
      <c r="A59" s="11"/>
      <c r="B59" s="11"/>
      <c r="C59" s="12" t="s">
        <v>114</v>
      </c>
      <c r="D59" s="16" t="s">
        <v>113</v>
      </c>
      <c r="E59" s="56">
        <f>SUM(E58)</f>
        <v>72739</v>
      </c>
      <c r="F59" s="53">
        <f>SUM(F58)</f>
        <v>81757</v>
      </c>
      <c r="G59" s="53">
        <f>SUM(G58)</f>
        <v>111222</v>
      </c>
      <c r="H59" s="53">
        <f>SUM(H58)</f>
        <v>119185</v>
      </c>
      <c r="I59" s="8">
        <f>SUM(I58)</f>
        <v>125821</v>
      </c>
    </row>
    <row r="60" spans="1:16" x14ac:dyDescent="0.25">
      <c r="A60" s="11"/>
      <c r="B60" s="11">
        <v>31</v>
      </c>
      <c r="C60" s="12"/>
      <c r="D60" s="11" t="s">
        <v>42</v>
      </c>
      <c r="E60" s="7">
        <v>1564003</v>
      </c>
      <c r="F60" s="8">
        <v>1773377</v>
      </c>
      <c r="G60" s="8">
        <v>1918300</v>
      </c>
      <c r="H60" s="8">
        <v>1852529</v>
      </c>
      <c r="I60" s="8">
        <v>1849630</v>
      </c>
    </row>
    <row r="61" spans="1:16" x14ac:dyDescent="0.25">
      <c r="A61" s="11"/>
      <c r="B61" s="11">
        <v>32</v>
      </c>
      <c r="C61" s="12"/>
      <c r="D61" s="11" t="s">
        <v>43</v>
      </c>
      <c r="E61" s="7">
        <v>901909</v>
      </c>
      <c r="F61" s="8">
        <v>767639</v>
      </c>
      <c r="G61" s="8">
        <v>809907</v>
      </c>
      <c r="H61" s="8">
        <v>875373</v>
      </c>
      <c r="I61" s="8">
        <v>878246</v>
      </c>
    </row>
    <row r="62" spans="1:16" x14ac:dyDescent="0.25">
      <c r="A62" s="11"/>
      <c r="B62" s="11">
        <v>34</v>
      </c>
      <c r="C62" s="12"/>
      <c r="D62" s="11" t="s">
        <v>75</v>
      </c>
      <c r="E62" s="7">
        <v>3624</v>
      </c>
      <c r="F62" s="8">
        <v>4447</v>
      </c>
      <c r="G62" s="8">
        <v>5242</v>
      </c>
      <c r="H62" s="8">
        <v>5548</v>
      </c>
      <c r="I62" s="8">
        <v>5574</v>
      </c>
    </row>
    <row r="63" spans="1:16" ht="25.5" x14ac:dyDescent="0.25">
      <c r="A63" s="11"/>
      <c r="B63" s="11"/>
      <c r="C63" s="12" t="s">
        <v>115</v>
      </c>
      <c r="D63" s="16" t="s">
        <v>79</v>
      </c>
      <c r="E63" s="56">
        <f>SUM(E60:E62)</f>
        <v>2469536</v>
      </c>
      <c r="F63" s="53">
        <f>SUM(F60:F62)</f>
        <v>2545463</v>
      </c>
      <c r="G63" s="53">
        <f>SUM(G60:G62)</f>
        <v>2733449</v>
      </c>
      <c r="H63" s="53">
        <f>SUM(H60:H62)</f>
        <v>2733450</v>
      </c>
      <c r="I63" s="53">
        <f>SUM(I60:I62)</f>
        <v>2733450</v>
      </c>
    </row>
    <row r="64" spans="1:16" ht="16.5" customHeight="1" x14ac:dyDescent="0.25">
      <c r="A64" s="11"/>
      <c r="B64" s="11">
        <v>31</v>
      </c>
      <c r="C64" s="12"/>
      <c r="D64" s="11" t="s">
        <v>42</v>
      </c>
      <c r="E64" s="7">
        <v>29403</v>
      </c>
      <c r="F64" s="8">
        <v>11711</v>
      </c>
      <c r="G64" s="8">
        <v>40606</v>
      </c>
      <c r="H64" s="8"/>
      <c r="I64" s="8"/>
    </row>
    <row r="65" spans="1:9" x14ac:dyDescent="0.25">
      <c r="A65" s="11"/>
      <c r="B65" s="29"/>
      <c r="C65" s="12" t="s">
        <v>117</v>
      </c>
      <c r="D65" s="16" t="s">
        <v>103</v>
      </c>
      <c r="E65" s="56">
        <f>SUM(E64)</f>
        <v>29403</v>
      </c>
      <c r="F65" s="53">
        <f>SUM(F64)</f>
        <v>11711</v>
      </c>
      <c r="G65" s="53">
        <f>SUM(G64)</f>
        <v>40606</v>
      </c>
      <c r="H65" s="53"/>
      <c r="I65" s="53"/>
    </row>
    <row r="66" spans="1:9" ht="25.5" x14ac:dyDescent="0.25">
      <c r="A66" s="13">
        <v>4</v>
      </c>
      <c r="B66" s="13"/>
      <c r="C66" s="13"/>
      <c r="D66" s="27" t="s">
        <v>44</v>
      </c>
      <c r="E66" s="52">
        <f>SUM(E70+E74+E77+E79)</f>
        <v>358318</v>
      </c>
      <c r="F66" s="50">
        <f>SUM(F70+F74+F77+F79)</f>
        <v>241297</v>
      </c>
      <c r="G66" s="50">
        <f>SUM(G70+G79)</f>
        <v>223507</v>
      </c>
      <c r="H66" s="50">
        <f>SUM(H70+H79)</f>
        <v>125195</v>
      </c>
      <c r="I66" s="50">
        <f>SUM(I70+I79)</f>
        <v>165012</v>
      </c>
    </row>
    <row r="67" spans="1:9" ht="38.25" x14ac:dyDescent="0.25">
      <c r="A67" s="14"/>
      <c r="B67" s="14">
        <v>41</v>
      </c>
      <c r="C67" s="14"/>
      <c r="D67" s="28" t="s">
        <v>45</v>
      </c>
      <c r="E67" s="7">
        <v>2986</v>
      </c>
      <c r="F67" s="8">
        <v>2654</v>
      </c>
      <c r="G67" s="8">
        <v>4645</v>
      </c>
      <c r="H67" s="8">
        <v>5309</v>
      </c>
      <c r="I67" s="9">
        <v>10389</v>
      </c>
    </row>
    <row r="68" spans="1:9" ht="38.25" x14ac:dyDescent="0.25">
      <c r="A68" s="14"/>
      <c r="B68" s="14">
        <v>42</v>
      </c>
      <c r="C68" s="14"/>
      <c r="D68" s="46" t="s">
        <v>63</v>
      </c>
      <c r="E68" s="7">
        <v>181045</v>
      </c>
      <c r="F68" s="8">
        <v>70688</v>
      </c>
      <c r="G68" s="8">
        <v>83485</v>
      </c>
      <c r="H68" s="8">
        <v>117231</v>
      </c>
      <c r="I68" s="9">
        <v>151968</v>
      </c>
    </row>
    <row r="69" spans="1:9" ht="25.5" x14ac:dyDescent="0.25">
      <c r="A69" s="14"/>
      <c r="B69" s="14">
        <v>45</v>
      </c>
      <c r="C69" s="14"/>
      <c r="D69" s="46" t="s">
        <v>82</v>
      </c>
      <c r="E69" s="7">
        <v>111395</v>
      </c>
      <c r="F69" s="8">
        <v>82786</v>
      </c>
      <c r="G69" s="8">
        <v>132722</v>
      </c>
      <c r="H69" s="8">
        <v>0</v>
      </c>
      <c r="I69" s="9"/>
    </row>
    <row r="70" spans="1:9" x14ac:dyDescent="0.25">
      <c r="A70" s="14"/>
      <c r="B70" s="14"/>
      <c r="C70" s="12">
        <v>11</v>
      </c>
      <c r="D70" s="12" t="s">
        <v>38</v>
      </c>
      <c r="E70" s="56">
        <f>SUM(E67:E69)</f>
        <v>295426</v>
      </c>
      <c r="F70" s="53">
        <f>SUM(F67:F69)</f>
        <v>156128</v>
      </c>
      <c r="G70" s="53">
        <f>SUM(G67:G69)</f>
        <v>220852</v>
      </c>
      <c r="H70" s="53">
        <f>SUM(H67:H69)</f>
        <v>122540</v>
      </c>
      <c r="I70" s="55">
        <f>SUM(I67:I69)</f>
        <v>162357</v>
      </c>
    </row>
    <row r="71" spans="1:9" ht="38.25" x14ac:dyDescent="0.25">
      <c r="A71" s="14"/>
      <c r="B71" s="14">
        <v>41</v>
      </c>
      <c r="C71" s="14"/>
      <c r="D71" s="46" t="s">
        <v>45</v>
      </c>
      <c r="E71" s="7">
        <v>848</v>
      </c>
      <c r="F71" s="8">
        <v>0</v>
      </c>
      <c r="G71" s="8"/>
      <c r="H71" s="8"/>
      <c r="I71" s="9">
        <v>0</v>
      </c>
    </row>
    <row r="72" spans="1:9" ht="38.25" x14ac:dyDescent="0.25">
      <c r="A72" s="14"/>
      <c r="B72" s="14">
        <v>42</v>
      </c>
      <c r="C72" s="14"/>
      <c r="D72" s="46" t="s">
        <v>63</v>
      </c>
      <c r="E72" s="7">
        <v>19736</v>
      </c>
      <c r="F72" s="8">
        <v>0</v>
      </c>
      <c r="G72" s="8"/>
      <c r="H72" s="8"/>
      <c r="I72" s="9">
        <v>0</v>
      </c>
    </row>
    <row r="73" spans="1:9" ht="25.5" x14ac:dyDescent="0.25">
      <c r="A73" s="14"/>
      <c r="B73" s="14">
        <v>45</v>
      </c>
      <c r="C73" s="14"/>
      <c r="D73" s="46" t="s">
        <v>82</v>
      </c>
      <c r="E73" s="7">
        <v>41156</v>
      </c>
      <c r="F73" s="8">
        <v>66361</v>
      </c>
      <c r="G73" s="8"/>
      <c r="H73" s="8"/>
      <c r="I73" s="9">
        <v>0</v>
      </c>
    </row>
    <row r="74" spans="1:9" ht="25.5" x14ac:dyDescent="0.25">
      <c r="A74" s="14"/>
      <c r="B74" s="14"/>
      <c r="C74" s="12">
        <v>31</v>
      </c>
      <c r="D74" s="16" t="s">
        <v>116</v>
      </c>
      <c r="E74" s="56">
        <f>SUM(E71:E73)</f>
        <v>61740</v>
      </c>
      <c r="F74" s="53">
        <f>SUM(F71:F73)</f>
        <v>66361</v>
      </c>
      <c r="G74" s="53"/>
      <c r="H74" s="53"/>
      <c r="I74" s="55">
        <f>SUM(I71:I73)</f>
        <v>0</v>
      </c>
    </row>
    <row r="75" spans="1:9" ht="38.25" x14ac:dyDescent="0.25">
      <c r="A75" s="14"/>
      <c r="B75" s="14">
        <v>41</v>
      </c>
      <c r="C75" s="12"/>
      <c r="D75" s="46" t="s">
        <v>45</v>
      </c>
      <c r="E75" s="7"/>
      <c r="F75" s="8">
        <v>354</v>
      </c>
      <c r="G75" s="8"/>
      <c r="H75" s="8"/>
      <c r="I75" s="9"/>
    </row>
    <row r="76" spans="1:9" ht="38.25" x14ac:dyDescent="0.25">
      <c r="A76" s="14"/>
      <c r="B76" s="14">
        <v>42</v>
      </c>
      <c r="C76" s="12"/>
      <c r="D76" s="46" t="s">
        <v>63</v>
      </c>
      <c r="E76" s="7">
        <v>398</v>
      </c>
      <c r="F76" s="8">
        <v>15800</v>
      </c>
      <c r="G76" s="8"/>
      <c r="H76" s="8"/>
      <c r="I76" s="9"/>
    </row>
    <row r="77" spans="1:9" ht="25.5" x14ac:dyDescent="0.25">
      <c r="A77" s="14"/>
      <c r="B77" s="14"/>
      <c r="C77" s="12" t="s">
        <v>115</v>
      </c>
      <c r="D77" s="16" t="s">
        <v>79</v>
      </c>
      <c r="E77" s="56">
        <f>SUM(E76)</f>
        <v>398</v>
      </c>
      <c r="F77" s="53">
        <f>SUM(F75:F76)</f>
        <v>16154</v>
      </c>
      <c r="G77" s="53"/>
      <c r="H77" s="53"/>
      <c r="I77" s="55"/>
    </row>
    <row r="78" spans="1:9" ht="25.5" x14ac:dyDescent="0.25">
      <c r="A78" s="14"/>
      <c r="B78" s="14">
        <v>45</v>
      </c>
      <c r="C78" s="12"/>
      <c r="D78" s="46" t="s">
        <v>82</v>
      </c>
      <c r="E78" s="7">
        <v>754</v>
      </c>
      <c r="F78" s="8">
        <v>2654</v>
      </c>
      <c r="G78" s="8">
        <v>2655</v>
      </c>
      <c r="H78" s="8">
        <v>2655</v>
      </c>
      <c r="I78" s="9">
        <v>2655</v>
      </c>
    </row>
    <row r="79" spans="1:9" ht="38.25" x14ac:dyDescent="0.25">
      <c r="A79" s="14"/>
      <c r="B79" s="14"/>
      <c r="C79" s="12">
        <v>72</v>
      </c>
      <c r="D79" s="16" t="s">
        <v>66</v>
      </c>
      <c r="E79" s="56">
        <f>SUM(E78)</f>
        <v>754</v>
      </c>
      <c r="F79" s="53">
        <f>SUM(F78)</f>
        <v>2654</v>
      </c>
      <c r="G79" s="53">
        <v>2655</v>
      </c>
      <c r="H79" s="53">
        <f>SUM(H78)</f>
        <v>2655</v>
      </c>
      <c r="I79" s="55">
        <f>SUM(I78)</f>
        <v>2655</v>
      </c>
    </row>
    <row r="80" spans="1:9" ht="25.5" x14ac:dyDescent="0.25">
      <c r="A80" s="13">
        <v>5</v>
      </c>
      <c r="B80" s="13"/>
      <c r="C80" s="13"/>
      <c r="D80" s="27" t="s">
        <v>57</v>
      </c>
      <c r="E80" s="52">
        <f>SUM(E82+E84)</f>
        <v>225227</v>
      </c>
      <c r="F80" s="50">
        <f>SUM(F82+F84+F86)</f>
        <v>337840</v>
      </c>
      <c r="G80" s="50">
        <f>SUM(G82+G84+G86)</f>
        <v>337840</v>
      </c>
      <c r="H80" s="50">
        <f>SUM(H82+H84)</f>
        <v>337840</v>
      </c>
      <c r="I80" s="50">
        <f>SUM(I82+I84)</f>
        <v>337840</v>
      </c>
    </row>
    <row r="81" spans="1:9" ht="25.5" x14ac:dyDescent="0.25">
      <c r="A81" s="14"/>
      <c r="B81" s="14">
        <v>54</v>
      </c>
      <c r="C81" s="14"/>
      <c r="D81" s="46" t="s">
        <v>58</v>
      </c>
      <c r="E81" s="7">
        <v>225227</v>
      </c>
      <c r="F81" s="8">
        <v>265446</v>
      </c>
      <c r="G81" s="8">
        <v>265445</v>
      </c>
      <c r="H81" s="8">
        <v>265445</v>
      </c>
      <c r="I81" s="9">
        <v>265445</v>
      </c>
    </row>
    <row r="82" spans="1:9" x14ac:dyDescent="0.25">
      <c r="A82" s="14"/>
      <c r="B82" s="14"/>
      <c r="C82" s="12">
        <v>11</v>
      </c>
      <c r="D82" s="12" t="s">
        <v>38</v>
      </c>
      <c r="E82" s="56">
        <f>SUM(E81)</f>
        <v>225227</v>
      </c>
      <c r="F82" s="53">
        <f>SUM(F81)</f>
        <v>265446</v>
      </c>
      <c r="G82" s="53">
        <v>265445</v>
      </c>
      <c r="H82" s="53">
        <v>265445</v>
      </c>
      <c r="I82" s="55">
        <f>SUM(I81)</f>
        <v>265445</v>
      </c>
    </row>
    <row r="83" spans="1:9" ht="25.5" x14ac:dyDescent="0.25">
      <c r="A83" s="14"/>
      <c r="B83" s="14">
        <v>54</v>
      </c>
      <c r="C83" s="14"/>
      <c r="D83" s="46" t="s">
        <v>58</v>
      </c>
      <c r="E83" s="7">
        <f>SUM(E84)</f>
        <v>0</v>
      </c>
      <c r="F83" s="8">
        <v>64660</v>
      </c>
      <c r="G83" s="8">
        <v>72395</v>
      </c>
      <c r="H83" s="8">
        <v>72395</v>
      </c>
      <c r="I83" s="9">
        <v>72395</v>
      </c>
    </row>
    <row r="84" spans="1:9" ht="25.5" x14ac:dyDescent="0.25">
      <c r="A84" s="14"/>
      <c r="B84" s="14"/>
      <c r="C84" s="12">
        <v>31</v>
      </c>
      <c r="D84" s="16" t="s">
        <v>116</v>
      </c>
      <c r="E84" s="56">
        <v>0</v>
      </c>
      <c r="F84" s="53">
        <f>SUM(F83)</f>
        <v>64660</v>
      </c>
      <c r="G84" s="53">
        <f>SUM(G83)</f>
        <v>72395</v>
      </c>
      <c r="H84" s="53">
        <f>SUM(H83)</f>
        <v>72395</v>
      </c>
      <c r="I84" s="55">
        <f>SUM(I83)</f>
        <v>72395</v>
      </c>
    </row>
    <row r="85" spans="1:9" ht="25.5" x14ac:dyDescent="0.25">
      <c r="A85" s="14"/>
      <c r="B85" s="14">
        <v>54</v>
      </c>
      <c r="C85" s="14"/>
      <c r="D85" s="46" t="s">
        <v>58</v>
      </c>
      <c r="E85" s="7">
        <f>SUM(E86)</f>
        <v>0</v>
      </c>
      <c r="F85" s="8">
        <f>SUM(F86)</f>
        <v>7734</v>
      </c>
      <c r="G85" s="8"/>
      <c r="H85" s="8"/>
      <c r="I85" s="9"/>
    </row>
    <row r="86" spans="1:9" ht="25.5" x14ac:dyDescent="0.25">
      <c r="A86" s="14"/>
      <c r="B86" s="14"/>
      <c r="C86" s="12">
        <v>82</v>
      </c>
      <c r="D86" s="16" t="s">
        <v>129</v>
      </c>
      <c r="E86" s="56">
        <v>0</v>
      </c>
      <c r="F86" s="53">
        <v>7734</v>
      </c>
      <c r="G86" s="53"/>
      <c r="H86" s="53"/>
      <c r="I86" s="55"/>
    </row>
  </sheetData>
  <mergeCells count="5">
    <mergeCell ref="A7:I7"/>
    <mergeCell ref="A45:I45"/>
    <mergeCell ref="A1:I1"/>
    <mergeCell ref="A3:I3"/>
    <mergeCell ref="A5:I5"/>
  </mergeCells>
  <pageMargins left="0.7" right="0.7" top="0.75" bottom="0.75" header="0.3" footer="0.3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0"/>
  <sheetViews>
    <sheetView workbookViewId="0">
      <selection activeCell="F18" sqref="F18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60" t="s">
        <v>130</v>
      </c>
      <c r="B1" s="60"/>
      <c r="C1" s="60"/>
      <c r="D1" s="60"/>
      <c r="E1" s="60"/>
      <c r="F1" s="60"/>
    </row>
    <row r="2" spans="1:6" ht="18" customHeight="1" x14ac:dyDescent="0.25">
      <c r="A2" s="26"/>
      <c r="B2" s="26"/>
      <c r="C2" s="26"/>
      <c r="D2" s="26"/>
      <c r="E2" s="26"/>
      <c r="F2" s="26"/>
    </row>
    <row r="3" spans="1:6" ht="15.75" x14ac:dyDescent="0.25">
      <c r="A3" s="60" t="s">
        <v>0</v>
      </c>
      <c r="B3" s="60"/>
      <c r="C3" s="60"/>
      <c r="D3" s="60"/>
      <c r="E3" s="77"/>
      <c r="F3" s="77"/>
    </row>
    <row r="4" spans="1:6" ht="18" x14ac:dyDescent="0.25">
      <c r="A4" s="26"/>
      <c r="B4" s="26"/>
      <c r="C4" s="26"/>
      <c r="D4" s="26"/>
      <c r="E4" s="4"/>
      <c r="F4" s="4"/>
    </row>
    <row r="5" spans="1:6" ht="18" customHeight="1" x14ac:dyDescent="0.25">
      <c r="A5" s="60" t="s">
        <v>28</v>
      </c>
      <c r="B5" s="61"/>
      <c r="C5" s="61"/>
      <c r="D5" s="61"/>
      <c r="E5" s="61"/>
      <c r="F5" s="61"/>
    </row>
    <row r="6" spans="1:6" ht="18" x14ac:dyDescent="0.25">
      <c r="A6" s="26"/>
      <c r="B6" s="26"/>
      <c r="C6" s="26"/>
      <c r="D6" s="26"/>
      <c r="E6" s="4"/>
      <c r="F6" s="4"/>
    </row>
    <row r="7" spans="1:6" ht="15.75" x14ac:dyDescent="0.25">
      <c r="A7" s="60" t="s">
        <v>46</v>
      </c>
      <c r="B7" s="80"/>
      <c r="C7" s="80"/>
      <c r="D7" s="80"/>
      <c r="E7" s="80"/>
      <c r="F7" s="80"/>
    </row>
    <row r="8" spans="1:6" ht="18" x14ac:dyDescent="0.25">
      <c r="A8" s="26"/>
      <c r="B8" s="26"/>
      <c r="C8" s="26"/>
      <c r="D8" s="26"/>
      <c r="E8" s="4"/>
      <c r="F8" s="4"/>
    </row>
    <row r="9" spans="1:6" ht="25.5" x14ac:dyDescent="0.25">
      <c r="A9" s="22" t="s">
        <v>47</v>
      </c>
      <c r="B9" s="21" t="s">
        <v>16</v>
      </c>
      <c r="C9" s="22" t="s">
        <v>17</v>
      </c>
      <c r="D9" s="22" t="s">
        <v>5</v>
      </c>
      <c r="E9" s="22" t="s">
        <v>6</v>
      </c>
      <c r="F9" s="22" t="s">
        <v>7</v>
      </c>
    </row>
    <row r="10" spans="1:6" ht="15.75" customHeight="1" x14ac:dyDescent="0.25">
      <c r="A10" s="10" t="s">
        <v>48</v>
      </c>
      <c r="B10" s="52">
        <f>SUM(B16)</f>
        <v>4609030</v>
      </c>
      <c r="C10" s="50">
        <f>SUM(C16)</f>
        <v>5128094</v>
      </c>
      <c r="D10" s="50">
        <f>SUM(D16)</f>
        <v>5006676</v>
      </c>
      <c r="E10" s="50">
        <f>SUM(E16)</f>
        <v>5098093</v>
      </c>
      <c r="F10" s="50">
        <f>SUM(F16)</f>
        <v>5212822</v>
      </c>
    </row>
    <row r="11" spans="1:6" ht="15.75" customHeight="1" x14ac:dyDescent="0.25">
      <c r="A11" s="10" t="s">
        <v>49</v>
      </c>
      <c r="B11" s="7"/>
      <c r="C11" s="8"/>
      <c r="D11" s="8"/>
      <c r="E11" s="50"/>
      <c r="F11" s="50"/>
    </row>
    <row r="12" spans="1:6" ht="25.5" x14ac:dyDescent="0.25">
      <c r="A12" s="16" t="s">
        <v>50</v>
      </c>
      <c r="B12" s="7"/>
      <c r="C12" s="8"/>
      <c r="D12" s="8"/>
      <c r="E12" s="50"/>
      <c r="F12" s="50"/>
    </row>
    <row r="13" spans="1:6" x14ac:dyDescent="0.25">
      <c r="A13" s="15" t="s">
        <v>51</v>
      </c>
      <c r="B13" s="7"/>
      <c r="C13" s="8"/>
      <c r="D13" s="8"/>
      <c r="E13" s="50"/>
      <c r="F13" s="50"/>
    </row>
    <row r="14" spans="1:6" x14ac:dyDescent="0.25">
      <c r="A14" s="10" t="s">
        <v>52</v>
      </c>
      <c r="B14" s="7"/>
      <c r="C14" s="8"/>
      <c r="D14" s="8"/>
      <c r="E14" s="50"/>
      <c r="F14" s="51"/>
    </row>
    <row r="15" spans="1:6" ht="25.5" x14ac:dyDescent="0.25">
      <c r="A15" s="17" t="s">
        <v>53</v>
      </c>
      <c r="B15" s="7"/>
      <c r="C15" s="8"/>
      <c r="D15" s="8"/>
      <c r="E15" s="50"/>
      <c r="F15" s="51"/>
    </row>
    <row r="16" spans="1:6" x14ac:dyDescent="0.25">
      <c r="A16" s="10" t="s">
        <v>67</v>
      </c>
      <c r="B16" s="52">
        <f>SUM(B17+B19)</f>
        <v>4609030</v>
      </c>
      <c r="C16" s="50">
        <f>SUM(C17+C19)</f>
        <v>5128094</v>
      </c>
      <c r="D16" s="50">
        <f>SUM(D17+D19)</f>
        <v>5006676</v>
      </c>
      <c r="E16" s="50">
        <f>SUM(E17+E19)</f>
        <v>5098093</v>
      </c>
      <c r="F16" s="51">
        <f>SUM(F17+F19)</f>
        <v>5212822</v>
      </c>
    </row>
    <row r="17" spans="1:6" x14ac:dyDescent="0.25">
      <c r="A17" s="17" t="s">
        <v>68</v>
      </c>
      <c r="B17" s="7">
        <f t="shared" ref="B17:E17" si="0">SUM(B18)</f>
        <v>4582485</v>
      </c>
      <c r="C17" s="8">
        <v>5101549</v>
      </c>
      <c r="D17" s="8">
        <f t="shared" si="0"/>
        <v>4980132</v>
      </c>
      <c r="E17" s="8">
        <f t="shared" si="0"/>
        <v>5071549</v>
      </c>
      <c r="F17" s="9">
        <f>SUM(F18)</f>
        <v>5186278</v>
      </c>
    </row>
    <row r="18" spans="1:6" x14ac:dyDescent="0.25">
      <c r="A18" s="17" t="s">
        <v>69</v>
      </c>
      <c r="B18" s="7">
        <v>4582485</v>
      </c>
      <c r="C18" s="8">
        <v>5128094</v>
      </c>
      <c r="D18" s="8">
        <v>4980132</v>
      </c>
      <c r="E18" s="8">
        <v>5071549</v>
      </c>
      <c r="F18" s="9">
        <v>5186278</v>
      </c>
    </row>
    <row r="19" spans="1:6" x14ac:dyDescent="0.25">
      <c r="A19" s="57" t="s">
        <v>131</v>
      </c>
      <c r="B19" s="7">
        <f>SUM(B20)</f>
        <v>26545</v>
      </c>
      <c r="C19" s="8">
        <f>SUM(C20)</f>
        <v>26545</v>
      </c>
      <c r="D19" s="8">
        <v>26544</v>
      </c>
      <c r="E19" s="8">
        <v>26544</v>
      </c>
      <c r="F19" s="9">
        <v>26544</v>
      </c>
    </row>
    <row r="20" spans="1:6" x14ac:dyDescent="0.25">
      <c r="A20" s="57" t="s">
        <v>132</v>
      </c>
      <c r="B20" s="7">
        <v>26545</v>
      </c>
      <c r="C20" s="8">
        <v>26545</v>
      </c>
      <c r="D20" s="8">
        <v>26544</v>
      </c>
      <c r="E20" s="8">
        <v>26544</v>
      </c>
      <c r="F20" s="9">
        <v>26544</v>
      </c>
    </row>
  </sheetData>
  <mergeCells count="4">
    <mergeCell ref="A1:F1"/>
    <mergeCell ref="A3:F3"/>
    <mergeCell ref="A5:F5"/>
    <mergeCell ref="A7:F7"/>
  </mergeCells>
  <phoneticPr fontId="20" type="noConversion"/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60" t="s">
        <v>130</v>
      </c>
      <c r="B1" s="60"/>
      <c r="C1" s="60"/>
      <c r="D1" s="60"/>
      <c r="E1" s="60"/>
      <c r="F1" s="60"/>
      <c r="G1" s="60"/>
      <c r="H1" s="60"/>
      <c r="I1" s="60"/>
    </row>
    <row r="2" spans="1:9" ht="18" customHeight="1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ht="15.75" x14ac:dyDescent="0.25">
      <c r="A3" s="60" t="s">
        <v>0</v>
      </c>
      <c r="B3" s="60"/>
      <c r="C3" s="60"/>
      <c r="D3" s="60"/>
      <c r="E3" s="60"/>
      <c r="F3" s="60"/>
      <c r="G3" s="60"/>
      <c r="H3" s="77"/>
      <c r="I3" s="77"/>
    </row>
    <row r="4" spans="1:9" ht="18" x14ac:dyDescent="0.25">
      <c r="A4" s="26"/>
      <c r="B4" s="26"/>
      <c r="C4" s="26"/>
      <c r="D4" s="26"/>
      <c r="E4" s="26"/>
      <c r="F4" s="26"/>
      <c r="G4" s="26"/>
      <c r="H4" s="4"/>
      <c r="I4" s="4"/>
    </row>
    <row r="5" spans="1:9" ht="18" customHeight="1" x14ac:dyDescent="0.25">
      <c r="A5" s="60" t="s">
        <v>54</v>
      </c>
      <c r="B5" s="61"/>
      <c r="C5" s="61"/>
      <c r="D5" s="61"/>
      <c r="E5" s="61"/>
      <c r="F5" s="61"/>
      <c r="G5" s="61"/>
      <c r="H5" s="61"/>
      <c r="I5" s="61"/>
    </row>
    <row r="6" spans="1:9" ht="18" x14ac:dyDescent="0.25">
      <c r="A6" s="26"/>
      <c r="B6" s="26"/>
      <c r="C6" s="26"/>
      <c r="D6" s="26"/>
      <c r="E6" s="26"/>
      <c r="F6" s="26"/>
      <c r="G6" s="26"/>
      <c r="H6" s="4"/>
      <c r="I6" s="4"/>
    </row>
    <row r="7" spans="1:9" ht="25.5" x14ac:dyDescent="0.25">
      <c r="A7" s="22" t="s">
        <v>29</v>
      </c>
      <c r="B7" s="21" t="s">
        <v>30</v>
      </c>
      <c r="C7" s="21" t="s">
        <v>31</v>
      </c>
      <c r="D7" s="21" t="s">
        <v>55</v>
      </c>
      <c r="E7" s="21" t="s">
        <v>16</v>
      </c>
      <c r="F7" s="22" t="s">
        <v>17</v>
      </c>
      <c r="G7" s="22" t="s">
        <v>5</v>
      </c>
      <c r="H7" s="22" t="s">
        <v>6</v>
      </c>
      <c r="I7" s="22" t="s">
        <v>7</v>
      </c>
    </row>
    <row r="8" spans="1:9" ht="25.5" x14ac:dyDescent="0.25">
      <c r="A8" s="10">
        <v>8</v>
      </c>
      <c r="B8" s="10"/>
      <c r="C8" s="10"/>
      <c r="D8" s="10" t="s">
        <v>56</v>
      </c>
      <c r="E8" s="7"/>
      <c r="F8" s="50">
        <f>SUM(F9)</f>
        <v>6940</v>
      </c>
      <c r="G8" s="8"/>
      <c r="H8" s="8"/>
      <c r="I8" s="8"/>
    </row>
    <row r="9" spans="1:9" ht="25.5" x14ac:dyDescent="0.25">
      <c r="A9" s="10"/>
      <c r="B9" s="14">
        <v>83</v>
      </c>
      <c r="C9" s="14"/>
      <c r="D9" s="14" t="s">
        <v>119</v>
      </c>
      <c r="E9" s="7"/>
      <c r="F9" s="8">
        <v>6940</v>
      </c>
      <c r="G9" s="8"/>
      <c r="H9" s="8"/>
      <c r="I9" s="8"/>
    </row>
    <row r="10" spans="1:9" ht="25.5" x14ac:dyDescent="0.25">
      <c r="A10" s="11"/>
      <c r="B10" s="11"/>
      <c r="C10" s="12">
        <v>82</v>
      </c>
      <c r="D10" s="16" t="s">
        <v>109</v>
      </c>
      <c r="E10" s="7"/>
      <c r="F10" s="8">
        <f>SUM(F9)</f>
        <v>6940</v>
      </c>
      <c r="G10" s="8"/>
      <c r="H10" s="8"/>
      <c r="I10" s="8"/>
    </row>
    <row r="11" spans="1:9" ht="25.5" x14ac:dyDescent="0.25">
      <c r="A11" s="13">
        <v>5</v>
      </c>
      <c r="B11" s="13"/>
      <c r="C11" s="13"/>
      <c r="D11" s="27" t="s">
        <v>57</v>
      </c>
      <c r="E11" s="52">
        <f>SUM(E12)</f>
        <v>225227</v>
      </c>
      <c r="F11" s="50">
        <f>SUM(F12)</f>
        <v>330106</v>
      </c>
      <c r="G11" s="50">
        <f>SUM(G12)</f>
        <v>337840</v>
      </c>
      <c r="H11" s="50">
        <f>SUM(H12)</f>
        <v>337840</v>
      </c>
      <c r="I11" s="50">
        <f>SUM(I12)</f>
        <v>337840</v>
      </c>
    </row>
    <row r="12" spans="1:9" ht="25.5" x14ac:dyDescent="0.25">
      <c r="A12" s="14"/>
      <c r="B12" s="14">
        <v>54</v>
      </c>
      <c r="C12" s="14"/>
      <c r="D12" s="28" t="s">
        <v>58</v>
      </c>
      <c r="E12" s="7">
        <f>SUM(E13:E14)</f>
        <v>225227</v>
      </c>
      <c r="F12" s="8">
        <f>SUM(F13:F14)</f>
        <v>330106</v>
      </c>
      <c r="G12" s="8">
        <f>SUM(G13:G14)</f>
        <v>337840</v>
      </c>
      <c r="H12" s="8">
        <f>SUM(H13:H14)</f>
        <v>337840</v>
      </c>
      <c r="I12" s="9">
        <f>SUM(I13:I14)</f>
        <v>337840</v>
      </c>
    </row>
    <row r="13" spans="1:9" x14ac:dyDescent="0.25">
      <c r="A13" s="14"/>
      <c r="B13" s="14"/>
      <c r="C13" s="12">
        <v>11</v>
      </c>
      <c r="D13" s="12" t="s">
        <v>38</v>
      </c>
      <c r="E13" s="7">
        <v>225227</v>
      </c>
      <c r="F13" s="8">
        <v>265446</v>
      </c>
      <c r="G13" s="8">
        <v>265445</v>
      </c>
      <c r="H13" s="8">
        <v>265445</v>
      </c>
      <c r="I13" s="9">
        <v>265445</v>
      </c>
    </row>
    <row r="14" spans="1:9" x14ac:dyDescent="0.25">
      <c r="A14" s="14"/>
      <c r="B14" s="14"/>
      <c r="C14" s="12">
        <v>31</v>
      </c>
      <c r="D14" s="12" t="s">
        <v>59</v>
      </c>
      <c r="E14" s="7"/>
      <c r="F14" s="8">
        <v>64660</v>
      </c>
      <c r="G14" s="8">
        <v>72395</v>
      </c>
      <c r="H14" s="8">
        <v>72395</v>
      </c>
      <c r="I14" s="9">
        <v>72395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7"/>
  <sheetViews>
    <sheetView zoomScaleNormal="100" workbookViewId="0">
      <selection activeCell="F74" sqref="F7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13" ht="42" customHeight="1" x14ac:dyDescent="0.25">
      <c r="A1" s="60" t="s">
        <v>130</v>
      </c>
      <c r="B1" s="60"/>
      <c r="C1" s="60"/>
      <c r="D1" s="60"/>
      <c r="E1" s="60"/>
      <c r="F1" s="60"/>
      <c r="G1" s="60"/>
      <c r="H1" s="60"/>
      <c r="I1" s="60"/>
    </row>
    <row r="2" spans="1:13" ht="18" x14ac:dyDescent="0.25">
      <c r="A2" s="26"/>
      <c r="B2" s="26"/>
      <c r="C2" s="26"/>
      <c r="D2" s="26"/>
      <c r="E2" s="26"/>
      <c r="F2" s="26"/>
      <c r="G2" s="26"/>
      <c r="H2" s="4"/>
      <c r="I2" s="4"/>
    </row>
    <row r="3" spans="1:13" ht="18" customHeight="1" x14ac:dyDescent="0.25">
      <c r="A3" s="60" t="s">
        <v>60</v>
      </c>
      <c r="B3" s="61"/>
      <c r="C3" s="61"/>
      <c r="D3" s="61"/>
      <c r="E3" s="61"/>
      <c r="F3" s="61"/>
      <c r="G3" s="61"/>
      <c r="H3" s="61"/>
      <c r="I3" s="61"/>
    </row>
    <row r="4" spans="1:13" ht="18" x14ac:dyDescent="0.25">
      <c r="A4" s="26"/>
      <c r="B4" s="26"/>
      <c r="C4" s="26"/>
      <c r="D4" s="26"/>
      <c r="E4" s="26"/>
      <c r="F4" s="26"/>
      <c r="G4" s="26"/>
      <c r="H4" s="4"/>
      <c r="I4" s="4"/>
    </row>
    <row r="5" spans="1:13" ht="25.5" x14ac:dyDescent="0.25">
      <c r="A5" s="93" t="s">
        <v>61</v>
      </c>
      <c r="B5" s="94"/>
      <c r="C5" s="95"/>
      <c r="D5" s="21" t="s">
        <v>62</v>
      </c>
      <c r="E5" s="21" t="s">
        <v>16</v>
      </c>
      <c r="F5" s="22" t="s">
        <v>17</v>
      </c>
      <c r="G5" s="22" t="s">
        <v>5</v>
      </c>
      <c r="H5" s="22" t="s">
        <v>6</v>
      </c>
      <c r="I5" s="22" t="s">
        <v>7</v>
      </c>
    </row>
    <row r="6" spans="1:13" ht="38.25" x14ac:dyDescent="0.25">
      <c r="A6" s="84" t="s">
        <v>70</v>
      </c>
      <c r="B6" s="85"/>
      <c r="C6" s="86"/>
      <c r="D6" s="44" t="s">
        <v>71</v>
      </c>
      <c r="E6" s="52">
        <f>SUM(E7)</f>
        <v>3585097</v>
      </c>
      <c r="F6" s="50">
        <f>SUM(F7)</f>
        <v>3808655</v>
      </c>
      <c r="G6" s="50">
        <f>SUM(G7)</f>
        <v>4115472</v>
      </c>
      <c r="H6" s="50">
        <f>SUM(H7)</f>
        <v>4488460</v>
      </c>
      <c r="I6" s="50">
        <f>SUM(I7)</f>
        <v>4603249</v>
      </c>
      <c r="J6" s="54"/>
      <c r="K6" s="54"/>
      <c r="M6" s="54"/>
    </row>
    <row r="7" spans="1:13" ht="38.25" x14ac:dyDescent="0.25">
      <c r="A7" s="84" t="s">
        <v>72</v>
      </c>
      <c r="B7" s="85"/>
      <c r="C7" s="86"/>
      <c r="D7" s="44" t="s">
        <v>73</v>
      </c>
      <c r="E7" s="52">
        <f>SUM(E8+E20+E23+E31+E34+E37)</f>
        <v>3585097</v>
      </c>
      <c r="F7" s="50">
        <f>SUM(F8+F20+F23+F31+F34+F37)</f>
        <v>3808655</v>
      </c>
      <c r="G7" s="50">
        <f>SUM(G8+G20+G23+G31+G34)</f>
        <v>4115472</v>
      </c>
      <c r="H7" s="50">
        <f>SUM(H8+H20+H23+H31)</f>
        <v>4488460</v>
      </c>
      <c r="I7" s="50">
        <f>SUM(I8+I20+I23+I31)</f>
        <v>4603249</v>
      </c>
      <c r="K7" s="54"/>
      <c r="L7" s="54"/>
      <c r="M7" s="54"/>
    </row>
    <row r="8" spans="1:13" x14ac:dyDescent="0.25">
      <c r="A8" s="87" t="s">
        <v>74</v>
      </c>
      <c r="B8" s="88"/>
      <c r="C8" s="89"/>
      <c r="D8" s="45" t="s">
        <v>59</v>
      </c>
      <c r="E8" s="7">
        <f>SUM(E9+E14+E18)</f>
        <v>1012267</v>
      </c>
      <c r="F8" s="53">
        <f>SUM(F9+F14+F18)</f>
        <v>1143182</v>
      </c>
      <c r="G8" s="53">
        <f>SUM(G9+G18)</f>
        <v>1227540</v>
      </c>
      <c r="H8" s="53">
        <f>SUM(H9+H18)</f>
        <v>1633170</v>
      </c>
      <c r="I8" s="55">
        <f>SUM(I9+I18)</f>
        <v>1741323</v>
      </c>
      <c r="M8" s="54"/>
    </row>
    <row r="9" spans="1:13" x14ac:dyDescent="0.25">
      <c r="A9" s="90">
        <v>3</v>
      </c>
      <c r="B9" s="91"/>
      <c r="C9" s="92"/>
      <c r="D9" s="46" t="s">
        <v>41</v>
      </c>
      <c r="E9" s="7">
        <f>SUM(E10:E13)</f>
        <v>950527</v>
      </c>
      <c r="F9" s="8">
        <f>SUM(F10:F13)</f>
        <v>1012161</v>
      </c>
      <c r="G9" s="8">
        <f>SUM(G10:G13)</f>
        <v>1155145</v>
      </c>
      <c r="H9" s="8">
        <f>SUM(H10:H12)</f>
        <v>1560775</v>
      </c>
      <c r="I9" s="9">
        <f>SUM(I10:I12)</f>
        <v>1668928</v>
      </c>
      <c r="K9" s="54"/>
      <c r="M9" s="54"/>
    </row>
    <row r="10" spans="1:13" x14ac:dyDescent="0.25">
      <c r="A10" s="81">
        <v>31</v>
      </c>
      <c r="B10" s="82"/>
      <c r="C10" s="83"/>
      <c r="D10" s="46" t="s">
        <v>42</v>
      </c>
      <c r="E10" s="7">
        <v>613569</v>
      </c>
      <c r="F10" s="8">
        <v>480984</v>
      </c>
      <c r="G10" s="8">
        <v>545373</v>
      </c>
      <c r="H10" s="8">
        <v>777107</v>
      </c>
      <c r="I10" s="9">
        <v>858602</v>
      </c>
      <c r="M10" s="54"/>
    </row>
    <row r="11" spans="1:13" x14ac:dyDescent="0.25">
      <c r="A11" s="81">
        <v>32</v>
      </c>
      <c r="B11" s="82"/>
      <c r="C11" s="83"/>
      <c r="D11" s="46" t="s">
        <v>43</v>
      </c>
      <c r="E11" s="7">
        <v>295624</v>
      </c>
      <c r="F11" s="8">
        <v>467273</v>
      </c>
      <c r="G11" s="8">
        <v>546429</v>
      </c>
      <c r="H11" s="8">
        <v>724995</v>
      </c>
      <c r="I11" s="9">
        <v>756402</v>
      </c>
    </row>
    <row r="12" spans="1:13" x14ac:dyDescent="0.25">
      <c r="A12" s="47">
        <v>34</v>
      </c>
      <c r="B12" s="48"/>
      <c r="C12" s="49"/>
      <c r="D12" s="46" t="s">
        <v>75</v>
      </c>
      <c r="E12" s="7">
        <v>41334</v>
      </c>
      <c r="F12" s="8">
        <v>63837</v>
      </c>
      <c r="G12" s="8">
        <v>63343</v>
      </c>
      <c r="H12" s="8">
        <v>58673</v>
      </c>
      <c r="I12" s="9">
        <v>53924</v>
      </c>
    </row>
    <row r="13" spans="1:13" x14ac:dyDescent="0.25">
      <c r="A13" s="47">
        <v>38</v>
      </c>
      <c r="B13" s="48"/>
      <c r="C13" s="49"/>
      <c r="D13" s="46" t="s">
        <v>104</v>
      </c>
      <c r="E13" s="7">
        <v>0</v>
      </c>
      <c r="F13" s="8">
        <v>67</v>
      </c>
      <c r="G13" s="8"/>
      <c r="H13" s="8"/>
      <c r="I13" s="9"/>
    </row>
    <row r="14" spans="1:13" ht="25.5" x14ac:dyDescent="0.25">
      <c r="A14" s="47">
        <v>4</v>
      </c>
      <c r="B14" s="48"/>
      <c r="C14" s="49"/>
      <c r="D14" s="46" t="s">
        <v>44</v>
      </c>
      <c r="E14" s="7">
        <f>SUM(E15:E17)</f>
        <v>61740</v>
      </c>
      <c r="F14" s="8">
        <f>SUM(F17)</f>
        <v>66361</v>
      </c>
      <c r="G14" s="8"/>
      <c r="H14" s="8"/>
      <c r="I14" s="9"/>
    </row>
    <row r="15" spans="1:13" ht="25.5" x14ac:dyDescent="0.25">
      <c r="A15" s="47">
        <v>41</v>
      </c>
      <c r="B15" s="48"/>
      <c r="C15" s="49"/>
      <c r="D15" s="46" t="s">
        <v>45</v>
      </c>
      <c r="E15" s="7">
        <v>848</v>
      </c>
      <c r="F15" s="8"/>
      <c r="G15" s="8"/>
      <c r="H15" s="8"/>
      <c r="I15" s="9"/>
    </row>
    <row r="16" spans="1:13" ht="25.5" x14ac:dyDescent="0.25">
      <c r="A16" s="47">
        <v>42</v>
      </c>
      <c r="B16" s="48"/>
      <c r="C16" s="49"/>
      <c r="D16" s="46" t="s">
        <v>63</v>
      </c>
      <c r="E16" s="7">
        <v>19736</v>
      </c>
      <c r="F16" s="8"/>
      <c r="G16" s="8"/>
      <c r="H16" s="8"/>
      <c r="I16" s="9"/>
    </row>
    <row r="17" spans="1:9" ht="25.5" x14ac:dyDescent="0.25">
      <c r="A17" s="47">
        <v>45</v>
      </c>
      <c r="B17" s="48"/>
      <c r="C17" s="49"/>
      <c r="D17" s="46" t="s">
        <v>82</v>
      </c>
      <c r="E17" s="7">
        <v>41156</v>
      </c>
      <c r="F17" s="8">
        <v>66361</v>
      </c>
      <c r="G17" s="8"/>
      <c r="H17" s="8"/>
      <c r="I17" s="9"/>
    </row>
    <row r="18" spans="1:9" ht="25.5" x14ac:dyDescent="0.25">
      <c r="A18" s="47">
        <v>5</v>
      </c>
      <c r="B18" s="48"/>
      <c r="C18" s="49"/>
      <c r="D18" s="46" t="s">
        <v>57</v>
      </c>
      <c r="E18" s="7"/>
      <c r="F18" s="8">
        <f>SUM(F19)</f>
        <v>64660</v>
      </c>
      <c r="G18" s="8">
        <f>SUM(G19)</f>
        <v>72395</v>
      </c>
      <c r="H18" s="8">
        <f>SUM(H19)</f>
        <v>72395</v>
      </c>
      <c r="I18" s="9">
        <v>72395</v>
      </c>
    </row>
    <row r="19" spans="1:9" ht="25.5" x14ac:dyDescent="0.25">
      <c r="A19" s="47">
        <v>54</v>
      </c>
      <c r="B19" s="48"/>
      <c r="C19" s="49"/>
      <c r="D19" s="46" t="s">
        <v>58</v>
      </c>
      <c r="E19" s="7"/>
      <c r="F19" s="8">
        <v>64660</v>
      </c>
      <c r="G19" s="8">
        <v>72395</v>
      </c>
      <c r="H19" s="8">
        <v>72395</v>
      </c>
      <c r="I19" s="9">
        <v>72395</v>
      </c>
    </row>
    <row r="20" spans="1:9" ht="25.5" x14ac:dyDescent="0.25">
      <c r="A20" s="87" t="s">
        <v>76</v>
      </c>
      <c r="B20" s="88"/>
      <c r="C20" s="89"/>
      <c r="D20" s="45" t="s">
        <v>77</v>
      </c>
      <c r="E20" s="56">
        <f t="shared" ref="E20:I21" si="0">SUM(E21)</f>
        <v>72739</v>
      </c>
      <c r="F20" s="8">
        <f t="shared" si="0"/>
        <v>81757</v>
      </c>
      <c r="G20" s="53">
        <f t="shared" si="0"/>
        <v>111222</v>
      </c>
      <c r="H20" s="53">
        <f t="shared" si="0"/>
        <v>119185</v>
      </c>
      <c r="I20" s="55">
        <f t="shared" si="0"/>
        <v>125821</v>
      </c>
    </row>
    <row r="21" spans="1:9" x14ac:dyDescent="0.25">
      <c r="A21" s="81">
        <v>3</v>
      </c>
      <c r="B21" s="82"/>
      <c r="C21" s="83"/>
      <c r="D21" s="46" t="s">
        <v>41</v>
      </c>
      <c r="E21" s="7">
        <f t="shared" si="0"/>
        <v>72739</v>
      </c>
      <c r="F21" s="8">
        <f t="shared" si="0"/>
        <v>81757</v>
      </c>
      <c r="G21" s="8">
        <f t="shared" si="0"/>
        <v>111222</v>
      </c>
      <c r="H21" s="8">
        <f t="shared" si="0"/>
        <v>119185</v>
      </c>
      <c r="I21" s="9">
        <f t="shared" si="0"/>
        <v>125821</v>
      </c>
    </row>
    <row r="22" spans="1:9" x14ac:dyDescent="0.25">
      <c r="A22" s="81">
        <v>32</v>
      </c>
      <c r="B22" s="82"/>
      <c r="C22" s="83"/>
      <c r="D22" s="46" t="s">
        <v>43</v>
      </c>
      <c r="E22" s="7">
        <v>72739</v>
      </c>
      <c r="F22" s="8">
        <v>81757</v>
      </c>
      <c r="G22" s="8">
        <v>111222</v>
      </c>
      <c r="H22" s="8">
        <v>119185</v>
      </c>
      <c r="I22" s="9">
        <v>125821</v>
      </c>
    </row>
    <row r="23" spans="1:9" ht="25.5" x14ac:dyDescent="0.25">
      <c r="A23" s="87" t="s">
        <v>78</v>
      </c>
      <c r="B23" s="88"/>
      <c r="C23" s="89"/>
      <c r="D23" s="45" t="s">
        <v>79</v>
      </c>
      <c r="E23" s="56">
        <f>SUM(E24+E28)</f>
        <v>2469934</v>
      </c>
      <c r="F23" s="53">
        <f>SUM(F24+F28)</f>
        <v>2561617</v>
      </c>
      <c r="G23" s="53">
        <f>SUM(G24+G28)</f>
        <v>2733449</v>
      </c>
      <c r="H23" s="53">
        <f>SUM(H24)</f>
        <v>2733450</v>
      </c>
      <c r="I23" s="55">
        <f>SUM(I24)</f>
        <v>2733450</v>
      </c>
    </row>
    <row r="24" spans="1:9" x14ac:dyDescent="0.25">
      <c r="A24" s="47">
        <v>3</v>
      </c>
      <c r="B24" s="48"/>
      <c r="C24" s="49"/>
      <c r="D24" s="46" t="s">
        <v>41</v>
      </c>
      <c r="E24" s="7">
        <f>SUM(E25:E27)</f>
        <v>2469536</v>
      </c>
      <c r="F24" s="8">
        <f>SUM(F25:F27)</f>
        <v>2545463</v>
      </c>
      <c r="G24" s="8">
        <f>SUM(G25:G27)</f>
        <v>2733449</v>
      </c>
      <c r="H24" s="8">
        <f>SUM(H25:H27)</f>
        <v>2733450</v>
      </c>
      <c r="I24" s="9">
        <f>SUM(I25:I27)</f>
        <v>2733450</v>
      </c>
    </row>
    <row r="25" spans="1:9" x14ac:dyDescent="0.25">
      <c r="A25" s="47">
        <v>31</v>
      </c>
      <c r="B25" s="48"/>
      <c r="C25" s="49"/>
      <c r="D25" s="46" t="s">
        <v>42</v>
      </c>
      <c r="E25" s="7">
        <v>1564003</v>
      </c>
      <c r="F25" s="8">
        <v>1773377</v>
      </c>
      <c r="G25" s="8">
        <v>1918300</v>
      </c>
      <c r="H25" s="8">
        <v>1852529</v>
      </c>
      <c r="I25" s="9">
        <v>1849630</v>
      </c>
    </row>
    <row r="26" spans="1:9" x14ac:dyDescent="0.25">
      <c r="A26" s="47">
        <v>32</v>
      </c>
      <c r="B26" s="48"/>
      <c r="C26" s="49"/>
      <c r="D26" s="46" t="s">
        <v>43</v>
      </c>
      <c r="E26" s="7">
        <v>901909</v>
      </c>
      <c r="F26" s="8">
        <v>767639</v>
      </c>
      <c r="G26" s="8">
        <v>809907</v>
      </c>
      <c r="H26" s="8">
        <v>875373</v>
      </c>
      <c r="I26" s="9">
        <v>878246</v>
      </c>
    </row>
    <row r="27" spans="1:9" x14ac:dyDescent="0.25">
      <c r="A27" s="47">
        <v>34</v>
      </c>
      <c r="B27" s="48"/>
      <c r="C27" s="49"/>
      <c r="D27" s="46" t="s">
        <v>75</v>
      </c>
      <c r="E27" s="7">
        <v>3624</v>
      </c>
      <c r="F27" s="8">
        <v>4447</v>
      </c>
      <c r="G27" s="8">
        <v>5242</v>
      </c>
      <c r="H27" s="8">
        <v>5548</v>
      </c>
      <c r="I27" s="9">
        <v>5574</v>
      </c>
    </row>
    <row r="28" spans="1:9" ht="25.5" x14ac:dyDescent="0.25">
      <c r="A28" s="47">
        <v>4</v>
      </c>
      <c r="B28" s="48"/>
      <c r="C28" s="49"/>
      <c r="D28" s="46" t="s">
        <v>44</v>
      </c>
      <c r="E28" s="7">
        <f>SUM(E29:E30)</f>
        <v>398</v>
      </c>
      <c r="F28" s="8">
        <f>SUM(F29:F30)</f>
        <v>16154</v>
      </c>
      <c r="G28" s="8"/>
      <c r="H28" s="8"/>
      <c r="I28" s="9"/>
    </row>
    <row r="29" spans="1:9" ht="25.5" x14ac:dyDescent="0.25">
      <c r="A29" s="47">
        <v>41</v>
      </c>
      <c r="B29" s="48"/>
      <c r="C29" s="49"/>
      <c r="D29" s="46" t="s">
        <v>45</v>
      </c>
      <c r="E29" s="7"/>
      <c r="F29" s="8">
        <v>354</v>
      </c>
      <c r="G29" s="8"/>
      <c r="H29" s="8"/>
      <c r="I29" s="9"/>
    </row>
    <row r="30" spans="1:9" ht="25.5" x14ac:dyDescent="0.25">
      <c r="A30" s="47">
        <v>42</v>
      </c>
      <c r="B30" s="48"/>
      <c r="C30" s="49"/>
      <c r="D30" s="46" t="s">
        <v>63</v>
      </c>
      <c r="E30" s="7">
        <v>398</v>
      </c>
      <c r="F30" s="8">
        <v>15800</v>
      </c>
      <c r="G30" s="8"/>
      <c r="H30" s="8"/>
      <c r="I30" s="9"/>
    </row>
    <row r="31" spans="1:9" ht="25.5" x14ac:dyDescent="0.25">
      <c r="A31" s="87" t="s">
        <v>80</v>
      </c>
      <c r="B31" s="88"/>
      <c r="C31" s="89"/>
      <c r="D31" s="45" t="s">
        <v>66</v>
      </c>
      <c r="E31" s="56">
        <f>SUM(E32)</f>
        <v>754</v>
      </c>
      <c r="F31" s="53">
        <f>SUM(F32)</f>
        <v>2654</v>
      </c>
      <c r="G31" s="53">
        <f>SUM(G32)</f>
        <v>2655</v>
      </c>
      <c r="H31" s="53">
        <f>SUM(H32)</f>
        <v>2655</v>
      </c>
      <c r="I31" s="55">
        <f>SUM(I32)</f>
        <v>2655</v>
      </c>
    </row>
    <row r="32" spans="1:9" ht="25.5" x14ac:dyDescent="0.25">
      <c r="A32" s="47">
        <v>4</v>
      </c>
      <c r="B32" s="48"/>
      <c r="C32" s="49"/>
      <c r="D32" s="46" t="s">
        <v>81</v>
      </c>
      <c r="E32" s="7">
        <f>SUM(E33)</f>
        <v>754</v>
      </c>
      <c r="F32" s="8">
        <f>SUM(F33)</f>
        <v>2654</v>
      </c>
      <c r="G32" s="8">
        <f>SUM(G33)</f>
        <v>2655</v>
      </c>
      <c r="H32" s="8">
        <v>2655</v>
      </c>
      <c r="I32" s="9">
        <f>SUM(I33)</f>
        <v>2655</v>
      </c>
    </row>
    <row r="33" spans="1:11" ht="25.5" x14ac:dyDescent="0.25">
      <c r="A33" s="47">
        <v>45</v>
      </c>
      <c r="B33" s="48"/>
      <c r="C33" s="49"/>
      <c r="D33" s="46" t="s">
        <v>82</v>
      </c>
      <c r="E33" s="7">
        <v>754</v>
      </c>
      <c r="F33" s="8">
        <v>2654</v>
      </c>
      <c r="G33" s="8">
        <v>2655</v>
      </c>
      <c r="H33" s="8">
        <v>2655</v>
      </c>
      <c r="I33" s="9">
        <v>2655</v>
      </c>
    </row>
    <row r="34" spans="1:11" x14ac:dyDescent="0.25">
      <c r="A34" s="87" t="s">
        <v>102</v>
      </c>
      <c r="B34" s="88"/>
      <c r="C34" s="89"/>
      <c r="D34" s="45" t="s">
        <v>103</v>
      </c>
      <c r="E34" s="56">
        <f t="shared" ref="E34:G35" si="1">SUM(E35)</f>
        <v>29403</v>
      </c>
      <c r="F34" s="53">
        <f t="shared" si="1"/>
        <v>11711</v>
      </c>
      <c r="G34" s="53">
        <f t="shared" si="1"/>
        <v>40606</v>
      </c>
      <c r="H34" s="8"/>
      <c r="I34" s="9"/>
    </row>
    <row r="35" spans="1:11" x14ac:dyDescent="0.25">
      <c r="A35" s="47">
        <v>3</v>
      </c>
      <c r="B35" s="48"/>
      <c r="C35" s="49"/>
      <c r="D35" s="46" t="s">
        <v>41</v>
      </c>
      <c r="E35" s="7">
        <f t="shared" si="1"/>
        <v>29403</v>
      </c>
      <c r="F35" s="8">
        <f t="shared" si="1"/>
        <v>11711</v>
      </c>
      <c r="G35" s="8">
        <f t="shared" si="1"/>
        <v>40606</v>
      </c>
      <c r="H35" s="8"/>
      <c r="I35" s="9"/>
    </row>
    <row r="36" spans="1:11" x14ac:dyDescent="0.25">
      <c r="A36" s="47">
        <v>31</v>
      </c>
      <c r="B36" s="48"/>
      <c r="C36" s="49"/>
      <c r="D36" s="46" t="s">
        <v>42</v>
      </c>
      <c r="E36" s="7">
        <v>29403</v>
      </c>
      <c r="F36" s="8">
        <v>11711</v>
      </c>
      <c r="G36" s="8">
        <v>40606</v>
      </c>
      <c r="H36" s="8"/>
      <c r="I36" s="9"/>
    </row>
    <row r="37" spans="1:11" ht="25.5" x14ac:dyDescent="0.25">
      <c r="A37" s="87" t="s">
        <v>108</v>
      </c>
      <c r="B37" s="88"/>
      <c r="C37" s="89"/>
      <c r="D37" s="45" t="s">
        <v>109</v>
      </c>
      <c r="E37" s="7"/>
      <c r="F37" s="53">
        <f>SUM(F38)</f>
        <v>7734</v>
      </c>
      <c r="G37" s="8"/>
      <c r="H37" s="8"/>
      <c r="I37" s="9"/>
    </row>
    <row r="38" spans="1:11" ht="25.5" x14ac:dyDescent="0.25">
      <c r="A38" s="47">
        <v>5</v>
      </c>
      <c r="B38" s="48"/>
      <c r="C38" s="49"/>
      <c r="D38" s="46" t="s">
        <v>57</v>
      </c>
      <c r="E38" s="7"/>
      <c r="F38" s="8">
        <f>SUM(F39)</f>
        <v>7734</v>
      </c>
      <c r="G38" s="8"/>
      <c r="H38" s="8"/>
      <c r="I38" s="9"/>
    </row>
    <row r="39" spans="1:11" ht="25.5" x14ac:dyDescent="0.25">
      <c r="A39" s="47">
        <v>54</v>
      </c>
      <c r="B39" s="48"/>
      <c r="C39" s="49"/>
      <c r="D39" s="46" t="s">
        <v>58</v>
      </c>
      <c r="E39" s="7"/>
      <c r="F39" s="8">
        <v>7734</v>
      </c>
      <c r="G39" s="8"/>
      <c r="H39" s="8"/>
      <c r="I39" s="9"/>
    </row>
    <row r="40" spans="1:11" ht="25.5" customHeight="1" x14ac:dyDescent="0.25">
      <c r="A40" s="84" t="s">
        <v>89</v>
      </c>
      <c r="B40" s="85"/>
      <c r="C40" s="86"/>
      <c r="D40" s="44" t="s">
        <v>90</v>
      </c>
      <c r="E40" s="52"/>
      <c r="F40" s="50">
        <f t="shared" ref="F40:I42" si="2">SUM(F41)</f>
        <v>9291</v>
      </c>
      <c r="G40" s="50">
        <f t="shared" si="2"/>
        <v>9291</v>
      </c>
      <c r="H40" s="50">
        <f t="shared" si="2"/>
        <v>9291</v>
      </c>
      <c r="I40" s="50">
        <f t="shared" si="2"/>
        <v>9291</v>
      </c>
      <c r="K40" s="54"/>
    </row>
    <row r="41" spans="1:11" ht="38.25" customHeight="1" x14ac:dyDescent="0.25">
      <c r="A41" s="84" t="s">
        <v>83</v>
      </c>
      <c r="B41" s="85"/>
      <c r="C41" s="86"/>
      <c r="D41" s="44" t="s">
        <v>84</v>
      </c>
      <c r="E41" s="52"/>
      <c r="F41" s="50">
        <f t="shared" si="2"/>
        <v>9291</v>
      </c>
      <c r="G41" s="50">
        <f t="shared" si="2"/>
        <v>9291</v>
      </c>
      <c r="H41" s="50">
        <f t="shared" si="2"/>
        <v>9291</v>
      </c>
      <c r="I41" s="50">
        <f t="shared" si="2"/>
        <v>9291</v>
      </c>
    </row>
    <row r="42" spans="1:11" ht="23.25" customHeight="1" x14ac:dyDescent="0.25">
      <c r="A42" s="87" t="s">
        <v>85</v>
      </c>
      <c r="B42" s="88"/>
      <c r="C42" s="89"/>
      <c r="D42" s="45" t="s">
        <v>38</v>
      </c>
      <c r="E42" s="7"/>
      <c r="F42" s="8">
        <f t="shared" si="2"/>
        <v>9291</v>
      </c>
      <c r="G42" s="53">
        <f t="shared" si="2"/>
        <v>9291</v>
      </c>
      <c r="H42" s="53">
        <f t="shared" si="2"/>
        <v>9291</v>
      </c>
      <c r="I42" s="53">
        <f t="shared" si="2"/>
        <v>9291</v>
      </c>
    </row>
    <row r="43" spans="1:11" ht="23.25" customHeight="1" x14ac:dyDescent="0.25">
      <c r="A43" s="47">
        <v>3</v>
      </c>
      <c r="B43" s="48"/>
      <c r="C43" s="49"/>
      <c r="D43" s="46" t="s">
        <v>41</v>
      </c>
      <c r="E43" s="7"/>
      <c r="F43" s="8">
        <v>9291</v>
      </c>
      <c r="G43" s="8">
        <f>SUM(G44)</f>
        <v>9291</v>
      </c>
      <c r="H43" s="8">
        <f>SUM(H44)</f>
        <v>9291</v>
      </c>
      <c r="I43" s="8">
        <f>SUM(I44)</f>
        <v>9291</v>
      </c>
    </row>
    <row r="44" spans="1:11" ht="23.25" customHeight="1" x14ac:dyDescent="0.25">
      <c r="A44" s="47">
        <v>32</v>
      </c>
      <c r="B44" s="48"/>
      <c r="C44" s="49"/>
      <c r="D44" s="46" t="s">
        <v>43</v>
      </c>
      <c r="E44" s="7"/>
      <c r="F44" s="8">
        <v>9291</v>
      </c>
      <c r="G44" s="8">
        <v>9291</v>
      </c>
      <c r="H44" s="8">
        <v>9291</v>
      </c>
      <c r="I44" s="8">
        <v>9291</v>
      </c>
    </row>
    <row r="45" spans="1:11" ht="23.25" customHeight="1" x14ac:dyDescent="0.25">
      <c r="A45" s="84" t="s">
        <v>70</v>
      </c>
      <c r="B45" s="85"/>
      <c r="C45" s="86"/>
      <c r="D45" s="44" t="s">
        <v>88</v>
      </c>
      <c r="E45" s="52">
        <f t="shared" ref="E45:I48" si="3">SUM(E46)</f>
        <v>96759</v>
      </c>
      <c r="F45" s="50">
        <f t="shared" si="3"/>
        <v>152224</v>
      </c>
      <c r="G45" s="50">
        <f t="shared" si="3"/>
        <v>87501</v>
      </c>
      <c r="H45" s="50">
        <f t="shared" si="3"/>
        <v>185813</v>
      </c>
      <c r="I45" s="51">
        <f t="shared" si="3"/>
        <v>145996</v>
      </c>
    </row>
    <row r="46" spans="1:11" ht="23.25" customHeight="1" x14ac:dyDescent="0.25">
      <c r="A46" s="84" t="s">
        <v>72</v>
      </c>
      <c r="B46" s="85"/>
      <c r="C46" s="86"/>
      <c r="D46" s="44" t="s">
        <v>86</v>
      </c>
      <c r="E46" s="52">
        <f t="shared" si="3"/>
        <v>96759</v>
      </c>
      <c r="F46" s="50">
        <f t="shared" si="3"/>
        <v>152224</v>
      </c>
      <c r="G46" s="50">
        <f t="shared" si="3"/>
        <v>87501</v>
      </c>
      <c r="H46" s="50">
        <f t="shared" si="3"/>
        <v>185813</v>
      </c>
      <c r="I46" s="51">
        <f t="shared" si="3"/>
        <v>145996</v>
      </c>
    </row>
    <row r="47" spans="1:11" ht="27" customHeight="1" x14ac:dyDescent="0.25">
      <c r="A47" s="87" t="s">
        <v>87</v>
      </c>
      <c r="B47" s="88"/>
      <c r="C47" s="89"/>
      <c r="D47" s="45" t="s">
        <v>95</v>
      </c>
      <c r="E47" s="56">
        <f t="shared" si="3"/>
        <v>96759</v>
      </c>
      <c r="F47" s="8">
        <f t="shared" si="3"/>
        <v>152224</v>
      </c>
      <c r="G47" s="53">
        <f t="shared" si="3"/>
        <v>87501</v>
      </c>
      <c r="H47" s="8">
        <f t="shared" si="3"/>
        <v>185813</v>
      </c>
      <c r="I47" s="9">
        <f t="shared" si="3"/>
        <v>145996</v>
      </c>
    </row>
    <row r="48" spans="1:11" ht="23.25" customHeight="1" x14ac:dyDescent="0.25">
      <c r="A48" s="47">
        <v>3</v>
      </c>
      <c r="B48" s="48"/>
      <c r="C48" s="49"/>
      <c r="D48" s="46" t="s">
        <v>41</v>
      </c>
      <c r="E48" s="7">
        <f t="shared" si="3"/>
        <v>96759</v>
      </c>
      <c r="F48" s="8">
        <f t="shared" si="3"/>
        <v>152224</v>
      </c>
      <c r="G48" s="8">
        <f t="shared" si="3"/>
        <v>87501</v>
      </c>
      <c r="H48" s="8">
        <f t="shared" si="3"/>
        <v>185813</v>
      </c>
      <c r="I48" s="9">
        <f t="shared" si="3"/>
        <v>145996</v>
      </c>
    </row>
    <row r="49" spans="1:9" ht="23.25" customHeight="1" x14ac:dyDescent="0.25">
      <c r="A49" s="47">
        <v>32</v>
      </c>
      <c r="B49" s="48"/>
      <c r="C49" s="49"/>
      <c r="D49" s="46" t="s">
        <v>43</v>
      </c>
      <c r="E49" s="7">
        <v>96759</v>
      </c>
      <c r="F49" s="8">
        <v>152224</v>
      </c>
      <c r="G49" s="8">
        <v>87501</v>
      </c>
      <c r="H49" s="8">
        <v>185813</v>
      </c>
      <c r="I49" s="9">
        <v>145996</v>
      </c>
    </row>
    <row r="50" spans="1:9" ht="25.5" x14ac:dyDescent="0.25">
      <c r="A50" s="84" t="s">
        <v>91</v>
      </c>
      <c r="B50" s="85"/>
      <c r="C50" s="86"/>
      <c r="D50" s="44" t="s">
        <v>92</v>
      </c>
      <c r="E50" s="52">
        <f t="shared" ref="E50:I52" si="4">SUM(E51)</f>
        <v>211478</v>
      </c>
      <c r="F50" s="50">
        <f t="shared" si="4"/>
        <v>156128</v>
      </c>
      <c r="G50" s="50">
        <f t="shared" si="4"/>
        <v>220852</v>
      </c>
      <c r="H50" s="50">
        <f t="shared" si="4"/>
        <v>122540</v>
      </c>
      <c r="I50" s="50">
        <f t="shared" si="4"/>
        <v>162357</v>
      </c>
    </row>
    <row r="51" spans="1:9" ht="27" customHeight="1" x14ac:dyDescent="0.25">
      <c r="A51" s="84" t="s">
        <v>93</v>
      </c>
      <c r="B51" s="85"/>
      <c r="C51" s="86"/>
      <c r="D51" s="44" t="s">
        <v>94</v>
      </c>
      <c r="E51" s="52">
        <f t="shared" si="4"/>
        <v>211478</v>
      </c>
      <c r="F51" s="50">
        <f t="shared" si="4"/>
        <v>156128</v>
      </c>
      <c r="G51" s="50">
        <f t="shared" si="4"/>
        <v>220852</v>
      </c>
      <c r="H51" s="50">
        <f t="shared" si="4"/>
        <v>122540</v>
      </c>
      <c r="I51" s="50">
        <f t="shared" si="4"/>
        <v>162357</v>
      </c>
    </row>
    <row r="52" spans="1:9" ht="27" customHeight="1" x14ac:dyDescent="0.25">
      <c r="A52" s="87" t="s">
        <v>87</v>
      </c>
      <c r="B52" s="88"/>
      <c r="C52" s="89"/>
      <c r="D52" s="45" t="s">
        <v>95</v>
      </c>
      <c r="E52" s="56">
        <f t="shared" si="4"/>
        <v>211478</v>
      </c>
      <c r="F52" s="53">
        <f t="shared" si="4"/>
        <v>156128</v>
      </c>
      <c r="G52" s="53">
        <f t="shared" si="4"/>
        <v>220852</v>
      </c>
      <c r="H52" s="53">
        <f t="shared" si="4"/>
        <v>122540</v>
      </c>
      <c r="I52" s="55">
        <f t="shared" si="4"/>
        <v>162357</v>
      </c>
    </row>
    <row r="53" spans="1:9" ht="25.5" x14ac:dyDescent="0.25">
      <c r="A53" s="90">
        <v>4</v>
      </c>
      <c r="B53" s="91"/>
      <c r="C53" s="92"/>
      <c r="D53" s="46" t="s">
        <v>44</v>
      </c>
      <c r="E53" s="7">
        <f>SUM(E54:E56)</f>
        <v>211478</v>
      </c>
      <c r="F53" s="8">
        <f>SUM(F54:F56)</f>
        <v>156128</v>
      </c>
      <c r="G53" s="8">
        <f>SUM(G54:G56)</f>
        <v>220852</v>
      </c>
      <c r="H53" s="8">
        <f>SUM(H54:H56)</f>
        <v>122540</v>
      </c>
      <c r="I53" s="9">
        <f>SUM(I54:I56)</f>
        <v>162357</v>
      </c>
    </row>
    <row r="54" spans="1:9" ht="25.5" x14ac:dyDescent="0.25">
      <c r="A54" s="81">
        <v>41</v>
      </c>
      <c r="B54" s="82"/>
      <c r="C54" s="83"/>
      <c r="D54" s="46" t="s">
        <v>45</v>
      </c>
      <c r="E54" s="7">
        <v>2986</v>
      </c>
      <c r="F54" s="8">
        <v>2654</v>
      </c>
      <c r="G54" s="8">
        <v>4645</v>
      </c>
      <c r="H54" s="8">
        <v>5309</v>
      </c>
      <c r="I54" s="9">
        <v>10389</v>
      </c>
    </row>
    <row r="55" spans="1:9" ht="25.5" x14ac:dyDescent="0.25">
      <c r="A55" s="47">
        <v>42</v>
      </c>
      <c r="B55" s="48"/>
      <c r="C55" s="49"/>
      <c r="D55" s="46" t="s">
        <v>63</v>
      </c>
      <c r="E55" s="7">
        <v>119527</v>
      </c>
      <c r="F55" s="8">
        <v>70688</v>
      </c>
      <c r="G55" s="8">
        <v>83485</v>
      </c>
      <c r="H55" s="8">
        <v>117231</v>
      </c>
      <c r="I55" s="9">
        <v>151968</v>
      </c>
    </row>
    <row r="56" spans="1:9" ht="25.5" x14ac:dyDescent="0.25">
      <c r="A56" s="47">
        <v>45</v>
      </c>
      <c r="B56" s="48"/>
      <c r="C56" s="49"/>
      <c r="D56" s="46" t="s">
        <v>82</v>
      </c>
      <c r="E56" s="7">
        <v>88965</v>
      </c>
      <c r="F56" s="8">
        <v>82786</v>
      </c>
      <c r="G56" s="8">
        <v>132722</v>
      </c>
      <c r="H56" s="8">
        <v>0</v>
      </c>
      <c r="I56" s="9">
        <v>0</v>
      </c>
    </row>
    <row r="57" spans="1:9" ht="15" customHeight="1" x14ac:dyDescent="0.25">
      <c r="A57" s="84" t="s">
        <v>96</v>
      </c>
      <c r="B57" s="85"/>
      <c r="C57" s="86"/>
      <c r="D57" s="44" t="s">
        <v>97</v>
      </c>
      <c r="E57" s="52">
        <f>SUM(E58)</f>
        <v>265446</v>
      </c>
      <c r="F57" s="50">
        <f>SUM(F58)</f>
        <v>265446</v>
      </c>
      <c r="G57" s="50">
        <f>SUM(G59)</f>
        <v>265445</v>
      </c>
      <c r="H57" s="50">
        <f>SUM(H59)</f>
        <v>265445</v>
      </c>
      <c r="I57" s="50">
        <f>SUM(I59)</f>
        <v>265445</v>
      </c>
    </row>
    <row r="58" spans="1:9" ht="28.5" customHeight="1" x14ac:dyDescent="0.25">
      <c r="A58" s="84" t="s">
        <v>72</v>
      </c>
      <c r="B58" s="85"/>
      <c r="C58" s="86"/>
      <c r="D58" s="44" t="s">
        <v>97</v>
      </c>
      <c r="E58" s="52">
        <f>SUM(E59)</f>
        <v>265446</v>
      </c>
      <c r="F58" s="50">
        <f>SUM(F59)</f>
        <v>265446</v>
      </c>
      <c r="G58" s="50">
        <f>SUM(G59)</f>
        <v>265445</v>
      </c>
      <c r="H58" s="50">
        <f>SUM(H59)</f>
        <v>265445</v>
      </c>
      <c r="I58" s="50">
        <f>SUM(I59)</f>
        <v>265445</v>
      </c>
    </row>
    <row r="59" spans="1:9" ht="24.75" customHeight="1" x14ac:dyDescent="0.25">
      <c r="A59" s="87" t="s">
        <v>87</v>
      </c>
      <c r="B59" s="88"/>
      <c r="C59" s="89"/>
      <c r="D59" s="45" t="s">
        <v>95</v>
      </c>
      <c r="E59" s="56">
        <f>SUM(E60+E62)</f>
        <v>265446</v>
      </c>
      <c r="F59" s="53">
        <f>SUM(F62)</f>
        <v>265446</v>
      </c>
      <c r="G59" s="53">
        <f>SUM(G62)</f>
        <v>265445</v>
      </c>
      <c r="H59" s="53">
        <f>SUM(H62)</f>
        <v>265445</v>
      </c>
      <c r="I59" s="53">
        <f>SUM(I62)</f>
        <v>265445</v>
      </c>
    </row>
    <row r="60" spans="1:9" ht="24.75" customHeight="1" x14ac:dyDescent="0.25">
      <c r="A60" s="81">
        <v>3</v>
      </c>
      <c r="B60" s="82"/>
      <c r="C60" s="83"/>
      <c r="D60" s="46" t="s">
        <v>41</v>
      </c>
      <c r="E60" s="7">
        <f>SUM(E61)</f>
        <v>40219</v>
      </c>
      <c r="F60" s="53"/>
      <c r="G60" s="53"/>
      <c r="H60" s="53"/>
      <c r="I60" s="53"/>
    </row>
    <row r="61" spans="1:9" ht="24.75" customHeight="1" x14ac:dyDescent="0.25">
      <c r="A61" s="81">
        <v>34</v>
      </c>
      <c r="B61" s="82"/>
      <c r="C61" s="83"/>
      <c r="D61" s="46" t="s">
        <v>75</v>
      </c>
      <c r="E61" s="7">
        <v>40219</v>
      </c>
      <c r="F61" s="53"/>
      <c r="G61" s="53"/>
      <c r="H61" s="53"/>
      <c r="I61" s="53"/>
    </row>
    <row r="62" spans="1:9" ht="25.5" x14ac:dyDescent="0.25">
      <c r="A62" s="81">
        <v>5</v>
      </c>
      <c r="B62" s="82"/>
      <c r="C62" s="83"/>
      <c r="D62" s="46" t="s">
        <v>57</v>
      </c>
      <c r="E62" s="7">
        <f>SUM(E63)</f>
        <v>225227</v>
      </c>
      <c r="F62" s="8">
        <f>SUM(F63)</f>
        <v>265446</v>
      </c>
      <c r="G62" s="8">
        <f>SUM(G63)</f>
        <v>265445</v>
      </c>
      <c r="H62" s="8">
        <f>SUM(H63)</f>
        <v>265445</v>
      </c>
      <c r="I62" s="8">
        <f>SUM(I63)</f>
        <v>265445</v>
      </c>
    </row>
    <row r="63" spans="1:9" ht="25.5" x14ac:dyDescent="0.25">
      <c r="A63" s="81">
        <v>54</v>
      </c>
      <c r="B63" s="82"/>
      <c r="C63" s="83"/>
      <c r="D63" s="46" t="s">
        <v>58</v>
      </c>
      <c r="E63" s="7">
        <v>225227</v>
      </c>
      <c r="F63" s="8">
        <v>265446</v>
      </c>
      <c r="G63" s="8">
        <v>265445</v>
      </c>
      <c r="H63" s="8">
        <v>265445</v>
      </c>
      <c r="I63" s="8">
        <v>265445</v>
      </c>
    </row>
    <row r="64" spans="1:9" ht="38.25" x14ac:dyDescent="0.25">
      <c r="A64" s="84" t="s">
        <v>98</v>
      </c>
      <c r="B64" s="85"/>
      <c r="C64" s="86"/>
      <c r="D64" s="44" t="s">
        <v>99</v>
      </c>
      <c r="E64" s="52">
        <f t="shared" ref="E64:F67" si="5">SUM(E65)</f>
        <v>26545</v>
      </c>
      <c r="F64" s="50">
        <f t="shared" si="5"/>
        <v>26545</v>
      </c>
      <c r="G64" s="50">
        <f>SUM(G66)</f>
        <v>26544</v>
      </c>
      <c r="H64" s="50">
        <f>SUM(H66)</f>
        <v>26544</v>
      </c>
      <c r="I64" s="50">
        <f>SUM(I66)</f>
        <v>26544</v>
      </c>
    </row>
    <row r="65" spans="1:9" ht="38.25" x14ac:dyDescent="0.25">
      <c r="A65" s="84" t="s">
        <v>100</v>
      </c>
      <c r="B65" s="85"/>
      <c r="C65" s="86"/>
      <c r="D65" s="44" t="s">
        <v>101</v>
      </c>
      <c r="E65" s="52">
        <f t="shared" si="5"/>
        <v>26545</v>
      </c>
      <c r="F65" s="50">
        <f t="shared" si="5"/>
        <v>26545</v>
      </c>
      <c r="G65" s="50">
        <f t="shared" ref="G65:I67" si="6">SUM(G66)</f>
        <v>26544</v>
      </c>
      <c r="H65" s="50">
        <f t="shared" si="6"/>
        <v>26544</v>
      </c>
      <c r="I65" s="50">
        <f t="shared" si="6"/>
        <v>26544</v>
      </c>
    </row>
    <row r="66" spans="1:9" x14ac:dyDescent="0.25">
      <c r="A66" s="87" t="s">
        <v>85</v>
      </c>
      <c r="B66" s="88"/>
      <c r="C66" s="89"/>
      <c r="D66" s="45" t="s">
        <v>38</v>
      </c>
      <c r="E66" s="56">
        <f t="shared" si="5"/>
        <v>26545</v>
      </c>
      <c r="F66" s="53">
        <f t="shared" si="5"/>
        <v>26545</v>
      </c>
      <c r="G66" s="53">
        <f t="shared" si="6"/>
        <v>26544</v>
      </c>
      <c r="H66" s="53">
        <f t="shared" si="6"/>
        <v>26544</v>
      </c>
      <c r="I66" s="53">
        <f t="shared" si="6"/>
        <v>26544</v>
      </c>
    </row>
    <row r="67" spans="1:9" x14ac:dyDescent="0.25">
      <c r="A67" s="81">
        <v>3</v>
      </c>
      <c r="B67" s="82"/>
      <c r="C67" s="83"/>
      <c r="D67" s="46" t="s">
        <v>41</v>
      </c>
      <c r="E67" s="7">
        <f t="shared" si="5"/>
        <v>26545</v>
      </c>
      <c r="F67" s="8">
        <f t="shared" si="5"/>
        <v>26545</v>
      </c>
      <c r="G67" s="8">
        <f t="shared" si="6"/>
        <v>26544</v>
      </c>
      <c r="H67" s="8">
        <f t="shared" si="6"/>
        <v>26544</v>
      </c>
      <c r="I67" s="8">
        <f t="shared" si="6"/>
        <v>26544</v>
      </c>
    </row>
    <row r="68" spans="1:9" x14ac:dyDescent="0.25">
      <c r="A68" s="81">
        <v>32</v>
      </c>
      <c r="B68" s="82"/>
      <c r="C68" s="83"/>
      <c r="D68" s="46" t="s">
        <v>43</v>
      </c>
      <c r="E68" s="7">
        <v>26545</v>
      </c>
      <c r="F68" s="8">
        <v>26545</v>
      </c>
      <c r="G68" s="8">
        <v>26544</v>
      </c>
      <c r="H68" s="8">
        <v>26544</v>
      </c>
      <c r="I68" s="8">
        <v>26544</v>
      </c>
    </row>
    <row r="69" spans="1:9" ht="25.5" x14ac:dyDescent="0.25">
      <c r="A69" s="84" t="s">
        <v>91</v>
      </c>
      <c r="B69" s="85"/>
      <c r="C69" s="86"/>
      <c r="D69" s="44" t="s">
        <v>105</v>
      </c>
      <c r="E69" s="52">
        <f>SUM(E70)</f>
        <v>423706</v>
      </c>
      <c r="F69" s="50">
        <f>SUM(F70)</f>
        <v>510982.82</v>
      </c>
      <c r="G69" s="50">
        <f>SUM(G71)</f>
        <v>281571</v>
      </c>
      <c r="H69" s="50">
        <f>SUM(H71)</f>
        <v>0</v>
      </c>
      <c r="I69" s="50">
        <f>SUM(I71)</f>
        <v>0</v>
      </c>
    </row>
    <row r="70" spans="1:9" ht="38.25" x14ac:dyDescent="0.25">
      <c r="A70" s="84" t="s">
        <v>106</v>
      </c>
      <c r="B70" s="85"/>
      <c r="C70" s="86"/>
      <c r="D70" s="44" t="s">
        <v>107</v>
      </c>
      <c r="E70" s="52">
        <f>SUM(E71)</f>
        <v>423706</v>
      </c>
      <c r="F70" s="50">
        <f>SUM(F72+F75)</f>
        <v>510982.82</v>
      </c>
      <c r="G70" s="50">
        <f t="shared" ref="G70:I71" si="7">SUM(G71)</f>
        <v>281571</v>
      </c>
      <c r="H70" s="50">
        <f t="shared" si="7"/>
        <v>0</v>
      </c>
      <c r="I70" s="50">
        <f t="shared" si="7"/>
        <v>0</v>
      </c>
    </row>
    <row r="71" spans="1:9" x14ac:dyDescent="0.25">
      <c r="A71" s="87" t="s">
        <v>85</v>
      </c>
      <c r="B71" s="88"/>
      <c r="C71" s="89"/>
      <c r="D71" s="45" t="s">
        <v>38</v>
      </c>
      <c r="E71" s="56">
        <f>SUM(E72+E75)</f>
        <v>423706</v>
      </c>
      <c r="F71" s="53">
        <f>SUM(F72)</f>
        <v>510982.82</v>
      </c>
      <c r="G71" s="53">
        <f t="shared" si="7"/>
        <v>281571</v>
      </c>
      <c r="H71" s="53">
        <f t="shared" si="7"/>
        <v>0</v>
      </c>
      <c r="I71" s="53">
        <f t="shared" si="7"/>
        <v>0</v>
      </c>
    </row>
    <row r="72" spans="1:9" x14ac:dyDescent="0.25">
      <c r="A72" s="81">
        <v>3</v>
      </c>
      <c r="B72" s="82"/>
      <c r="C72" s="83"/>
      <c r="D72" s="46" t="s">
        <v>41</v>
      </c>
      <c r="E72" s="7">
        <f>SUM(E73:E74)</f>
        <v>339758</v>
      </c>
      <c r="F72" s="8">
        <f>SUM(F73+F74)</f>
        <v>510982.82</v>
      </c>
      <c r="G72" s="8">
        <f>SUM(G73:G74)</f>
        <v>281571</v>
      </c>
      <c r="H72" s="8">
        <f>SUM(H74)</f>
        <v>0</v>
      </c>
      <c r="I72" s="8">
        <f>SUM(I74)</f>
        <v>0</v>
      </c>
    </row>
    <row r="73" spans="1:9" x14ac:dyDescent="0.25">
      <c r="A73" s="47">
        <v>31</v>
      </c>
      <c r="B73" s="48"/>
      <c r="C73" s="49"/>
      <c r="D73" s="46" t="s">
        <v>42</v>
      </c>
      <c r="E73" s="7">
        <v>214762</v>
      </c>
      <c r="F73" s="8">
        <v>398168.43</v>
      </c>
      <c r="G73" s="8">
        <v>100000</v>
      </c>
      <c r="H73" s="8"/>
      <c r="I73" s="8"/>
    </row>
    <row r="74" spans="1:9" x14ac:dyDescent="0.25">
      <c r="A74" s="81">
        <v>32</v>
      </c>
      <c r="B74" s="82"/>
      <c r="C74" s="83"/>
      <c r="D74" s="46" t="s">
        <v>43</v>
      </c>
      <c r="E74" s="7">
        <v>124996</v>
      </c>
      <c r="F74" s="8">
        <v>112814.39</v>
      </c>
      <c r="G74" s="8">
        <v>181571</v>
      </c>
      <c r="H74" s="8">
        <v>0</v>
      </c>
      <c r="I74" s="8">
        <v>0</v>
      </c>
    </row>
    <row r="75" spans="1:9" ht="25.5" x14ac:dyDescent="0.25">
      <c r="A75" s="81">
        <v>4</v>
      </c>
      <c r="B75" s="82"/>
      <c r="C75" s="83"/>
      <c r="D75" s="46" t="s">
        <v>44</v>
      </c>
      <c r="E75" s="7">
        <f>SUM(E76:E77)</f>
        <v>83948</v>
      </c>
      <c r="F75" s="8">
        <f>SUM(F76:F77)</f>
        <v>0</v>
      </c>
      <c r="G75" s="8">
        <f>SUM(G77)</f>
        <v>0</v>
      </c>
      <c r="H75" s="8">
        <v>0</v>
      </c>
      <c r="I75" s="8">
        <f>SUM(I77)</f>
        <v>0</v>
      </c>
    </row>
    <row r="76" spans="1:9" ht="25.5" x14ac:dyDescent="0.25">
      <c r="A76" s="47">
        <v>42</v>
      </c>
      <c r="B76" s="48"/>
      <c r="C76" s="49"/>
      <c r="D76" s="46" t="s">
        <v>63</v>
      </c>
      <c r="E76" s="7">
        <v>61518</v>
      </c>
      <c r="F76" s="8">
        <v>0</v>
      </c>
      <c r="G76" s="8"/>
      <c r="H76" s="8"/>
      <c r="I76" s="8"/>
    </row>
    <row r="77" spans="1:9" ht="25.5" x14ac:dyDescent="0.25">
      <c r="A77" s="81">
        <v>45</v>
      </c>
      <c r="B77" s="82"/>
      <c r="C77" s="83"/>
      <c r="D77" s="46" t="s">
        <v>82</v>
      </c>
      <c r="E77" s="7">
        <v>22430</v>
      </c>
      <c r="F77" s="8">
        <v>0</v>
      </c>
      <c r="G77" s="8">
        <v>0</v>
      </c>
      <c r="H77" s="8">
        <v>0</v>
      </c>
      <c r="I77" s="8">
        <v>0</v>
      </c>
    </row>
  </sheetData>
  <mergeCells count="46">
    <mergeCell ref="A6:C6"/>
    <mergeCell ref="A7:C7"/>
    <mergeCell ref="A1:I1"/>
    <mergeCell ref="A3:I3"/>
    <mergeCell ref="A5:C5"/>
    <mergeCell ref="A8:C8"/>
    <mergeCell ref="A9:C9"/>
    <mergeCell ref="A11:C11"/>
    <mergeCell ref="A10:C10"/>
    <mergeCell ref="A54:C54"/>
    <mergeCell ref="A20:C20"/>
    <mergeCell ref="A21:C21"/>
    <mergeCell ref="A22:C22"/>
    <mergeCell ref="A23:C23"/>
    <mergeCell ref="A31:C31"/>
    <mergeCell ref="A41:C41"/>
    <mergeCell ref="A42:C42"/>
    <mergeCell ref="A46:C46"/>
    <mergeCell ref="A47:C47"/>
    <mergeCell ref="A45:C45"/>
    <mergeCell ref="A40:C40"/>
    <mergeCell ref="A34:C34"/>
    <mergeCell ref="A37:C37"/>
    <mergeCell ref="A59:C59"/>
    <mergeCell ref="A62:C62"/>
    <mergeCell ref="A50:C50"/>
    <mergeCell ref="A51:C51"/>
    <mergeCell ref="A52:C52"/>
    <mergeCell ref="A53:C53"/>
    <mergeCell ref="A57:C57"/>
    <mergeCell ref="A67:C67"/>
    <mergeCell ref="A68:C68"/>
    <mergeCell ref="A58:C58"/>
    <mergeCell ref="A65:C65"/>
    <mergeCell ref="A60:C60"/>
    <mergeCell ref="A61:C61"/>
    <mergeCell ref="A63:C63"/>
    <mergeCell ref="A64:C64"/>
    <mergeCell ref="A66:C66"/>
    <mergeCell ref="A75:C75"/>
    <mergeCell ref="A77:C77"/>
    <mergeCell ref="A69:C69"/>
    <mergeCell ref="A70:C70"/>
    <mergeCell ref="A71:C71"/>
    <mergeCell ref="A72:C72"/>
    <mergeCell ref="A74:C74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SAŽETAK KN</vt:lpstr>
      <vt:lpstr>SAŽETAK EUR</vt:lpstr>
      <vt:lpstr> Račun prihoda i rashoda</vt:lpstr>
      <vt:lpstr>Rashodi prema funkcijskoj kl</vt:lpstr>
      <vt:lpstr>Račun financiranja</vt:lpstr>
      <vt:lpstr>POSEBNI DIO</vt:lpstr>
      <vt:lpstr>' Račun prihoda i rashoda'!Podrucje_ispisa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Marija Lacković</dc:creator>
  <cp:keywords/>
  <dc:description/>
  <cp:lastModifiedBy>Petra Sočan</cp:lastModifiedBy>
  <cp:revision/>
  <cp:lastPrinted>2022-10-06T09:58:55Z</cp:lastPrinted>
  <dcterms:created xsi:type="dcterms:W3CDTF">2022-08-12T12:51:27Z</dcterms:created>
  <dcterms:modified xsi:type="dcterms:W3CDTF">2022-12-16T10:46:20Z</dcterms:modified>
  <cp:category/>
  <cp:contentStatus/>
</cp:coreProperties>
</file>